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Users\russot\Desktop\Revised Budget Templates August 2026\"/>
    </mc:Choice>
  </mc:AlternateContent>
  <xr:revisionPtr revIDLastSave="0" documentId="13_ncr:1_{74618163-80F6-4C7F-9AC6-B37E5EC428D8}" xr6:coauthVersionLast="47" xr6:coauthVersionMax="47" xr10:uidLastSave="{00000000-0000-0000-0000-000000000000}"/>
  <bookViews>
    <workbookView xWindow="-120" yWindow="-120" windowWidth="29040" windowHeight="15720" xr2:uid="{5D59B34C-B168-4F1E-9605-19751AA89BDD}"/>
  </bookViews>
  <sheets>
    <sheet name="MSU Lead Budget" sheetId="3" r:id="rId1"/>
    <sheet name="ORSP Use Only" sheetId="5" state="hidden" r:id="rId2"/>
  </sheets>
  <definedNames>
    <definedName name="_xlnm.Print_Area" localSheetId="0">'MSU Lead Budget'!$A$7:$H$63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3" l="1"/>
  <c r="E10" i="3" s="1"/>
  <c r="D11" i="3"/>
  <c r="E11" i="3"/>
  <c r="D12" i="3"/>
  <c r="D13" i="3"/>
  <c r="E13" i="3" s="1"/>
  <c r="D14" i="3"/>
  <c r="E14" i="3"/>
  <c r="F14" i="3" s="1"/>
  <c r="D9" i="3"/>
  <c r="E9" i="3"/>
  <c r="C30" i="3"/>
  <c r="D31" i="3"/>
  <c r="D56" i="3"/>
  <c r="E56" i="3" s="1"/>
  <c r="C55" i="3"/>
  <c r="E31" i="3"/>
  <c r="F31" i="3"/>
  <c r="G31" i="3"/>
  <c r="C31" i="3"/>
  <c r="C29" i="3"/>
  <c r="C28" i="3"/>
  <c r="C32" i="3" s="1"/>
  <c r="C25" i="3"/>
  <c r="H24" i="3"/>
  <c r="H57" i="3"/>
  <c r="H47" i="3"/>
  <c r="H48" i="3"/>
  <c r="H49" i="3"/>
  <c r="H50" i="3"/>
  <c r="H54" i="3"/>
  <c r="H41" i="3"/>
  <c r="H42" i="3"/>
  <c r="H43" i="3"/>
  <c r="H20" i="3"/>
  <c r="H21" i="3"/>
  <c r="H22" i="3"/>
  <c r="H23" i="3"/>
  <c r="C58" i="3"/>
  <c r="D2" i="5"/>
  <c r="D3" i="5" s="1"/>
  <c r="D4" i="5"/>
  <c r="D5" i="5" s="1"/>
  <c r="D6" i="5"/>
  <c r="D7" i="5" s="1"/>
  <c r="E2" i="5"/>
  <c r="E3" i="5" s="1"/>
  <c r="D17" i="3"/>
  <c r="D18" i="3"/>
  <c r="E18" i="3"/>
  <c r="F18" i="3" s="1"/>
  <c r="D19" i="3"/>
  <c r="E19" i="3" s="1"/>
  <c r="D8" i="5"/>
  <c r="D9" i="5"/>
  <c r="E8" i="5"/>
  <c r="E9" i="5" s="1"/>
  <c r="F8" i="5"/>
  <c r="F9" i="5" s="1"/>
  <c r="G8" i="5"/>
  <c r="G9" i="5" s="1"/>
  <c r="H8" i="5"/>
  <c r="H9" i="5" s="1"/>
  <c r="C15" i="3"/>
  <c r="C38" i="3"/>
  <c r="C44" i="3"/>
  <c r="D44" i="3"/>
  <c r="D38" i="3"/>
  <c r="E44" i="3"/>
  <c r="E38" i="3"/>
  <c r="F44" i="3"/>
  <c r="F38" i="3"/>
  <c r="G44" i="3"/>
  <c r="G38" i="3"/>
  <c r="H34" i="3"/>
  <c r="H36" i="3"/>
  <c r="H37" i="3"/>
  <c r="H40" i="3"/>
  <c r="H46" i="3"/>
  <c r="E6" i="5"/>
  <c r="E7" i="5" s="1"/>
  <c r="D55" i="3"/>
  <c r="F4" i="5"/>
  <c r="F5" i="5"/>
  <c r="F2" i="5"/>
  <c r="F3" i="5"/>
  <c r="E4" i="5"/>
  <c r="E5" i="5" s="1"/>
  <c r="H53" i="3"/>
  <c r="E55" i="3"/>
  <c r="G4" i="5"/>
  <c r="G5" i="5" s="1"/>
  <c r="H4" i="5"/>
  <c r="H5" i="5"/>
  <c r="F6" i="5"/>
  <c r="F7" i="5" s="1"/>
  <c r="G6" i="5"/>
  <c r="G7" i="5" s="1"/>
  <c r="H6" i="5"/>
  <c r="H7" i="5"/>
  <c r="H52" i="3"/>
  <c r="G2" i="5"/>
  <c r="G3" i="5" s="1"/>
  <c r="F55" i="3"/>
  <c r="G55" i="3"/>
  <c r="H51" i="3"/>
  <c r="H2" i="5"/>
  <c r="H3" i="5"/>
  <c r="D25" i="3"/>
  <c r="D15" i="3"/>
  <c r="D28" i="3"/>
  <c r="F9" i="3"/>
  <c r="G9" i="3" s="1"/>
  <c r="H31" i="3" l="1"/>
  <c r="D26" i="3"/>
  <c r="D58" i="3"/>
  <c r="D59" i="3" s="1"/>
  <c r="H55" i="3"/>
  <c r="H9" i="3"/>
  <c r="H44" i="3"/>
  <c r="H38" i="3"/>
  <c r="I38" i="3"/>
  <c r="C26" i="3"/>
  <c r="D29" i="3"/>
  <c r="F56" i="3"/>
  <c r="E58" i="3"/>
  <c r="F19" i="3"/>
  <c r="G19" i="3" s="1"/>
  <c r="F13" i="3"/>
  <c r="G13" i="3" s="1"/>
  <c r="F10" i="3"/>
  <c r="G10" i="3" s="1"/>
  <c r="E28" i="3"/>
  <c r="G18" i="3"/>
  <c r="H18" i="3"/>
  <c r="G14" i="3"/>
  <c r="H14" i="3"/>
  <c r="C33" i="3"/>
  <c r="G28" i="3"/>
  <c r="D30" i="3"/>
  <c r="E12" i="3"/>
  <c r="E17" i="3"/>
  <c r="F11" i="3"/>
  <c r="G11" i="3" s="1"/>
  <c r="C59" i="3"/>
  <c r="H10" i="3" l="1"/>
  <c r="H11" i="3"/>
  <c r="E29" i="3"/>
  <c r="F12" i="3"/>
  <c r="F15" i="3" s="1"/>
  <c r="F58" i="3"/>
  <c r="F59" i="3" s="1"/>
  <c r="G56" i="3"/>
  <c r="C60" i="3"/>
  <c r="H13" i="3"/>
  <c r="E25" i="3"/>
  <c r="E30" i="3"/>
  <c r="F17" i="3"/>
  <c r="E59" i="3"/>
  <c r="F28" i="3"/>
  <c r="H19" i="3"/>
  <c r="D32" i="3"/>
  <c r="E15" i="3"/>
  <c r="E26" i="3" l="1"/>
  <c r="D33" i="3"/>
  <c r="C61" i="3"/>
  <c r="G58" i="3"/>
  <c r="H56" i="3"/>
  <c r="F29" i="3"/>
  <c r="G12" i="3"/>
  <c r="G17" i="3"/>
  <c r="F30" i="3"/>
  <c r="F25" i="3"/>
  <c r="F26" i="3" s="1"/>
  <c r="H28" i="3"/>
  <c r="E32" i="3"/>
  <c r="F32" i="3" l="1"/>
  <c r="G59" i="3"/>
  <c r="H59" i="3" s="1"/>
  <c r="H58" i="3"/>
  <c r="C62" i="3"/>
  <c r="D60" i="3"/>
  <c r="G25" i="3"/>
  <c r="H25" i="3" s="1"/>
  <c r="G30" i="3"/>
  <c r="H30" i="3" s="1"/>
  <c r="H17" i="3"/>
  <c r="I25" i="3" s="1"/>
  <c r="G29" i="3"/>
  <c r="G15" i="3"/>
  <c r="H12" i="3"/>
  <c r="I15" i="3" s="1"/>
  <c r="E33" i="3"/>
  <c r="E60" i="3" s="1"/>
  <c r="G32" i="3" l="1"/>
  <c r="H32" i="3"/>
  <c r="G26" i="3"/>
  <c r="H15" i="3"/>
  <c r="I26" i="3" s="1"/>
  <c r="H29" i="3"/>
  <c r="I32" i="3" s="1"/>
  <c r="F33" i="3"/>
  <c r="D61" i="3"/>
  <c r="E61" i="3"/>
  <c r="E62" i="3" s="1"/>
  <c r="E63" i="3" s="1"/>
  <c r="C63" i="3"/>
  <c r="D62" i="3" l="1"/>
  <c r="F60" i="3"/>
  <c r="G33" i="3"/>
  <c r="G60" i="3" s="1"/>
  <c r="H26" i="3"/>
  <c r="I33" i="3" s="1"/>
  <c r="H33" i="3" l="1"/>
  <c r="G61" i="3"/>
  <c r="G62" i="3" s="1"/>
  <c r="G63" i="3" s="1"/>
  <c r="F61" i="3"/>
  <c r="H60" i="3"/>
  <c r="D63" i="3"/>
  <c r="F62" i="3" l="1"/>
  <c r="H61" i="3"/>
  <c r="F63" i="3" l="1"/>
  <c r="H63" i="3" s="1"/>
  <c r="H6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Ted Russo</author>
    <author>IT</author>
  </authors>
  <commentList>
    <comment ref="A4" authorId="0" shapeId="0" xr:uid="{E965FB6D-C3F0-4FB6-A568-E5FFDCF6A938}">
      <text>
        <r>
          <rPr>
            <b/>
            <sz val="9"/>
            <color indexed="81"/>
            <rFont val="Tahoma"/>
            <family val="2"/>
          </rPr>
          <t xml:space="preserve">Sponsor: </t>
        </r>
        <r>
          <rPr>
            <sz val="9"/>
            <color indexed="81"/>
            <rFont val="Tahoma"/>
            <family val="2"/>
          </rPr>
          <t xml:space="preserve">
The source/entity (e.g., organization, university, agency) from which Montclair will directly receive funding when submitting a proposal.
If Montclair is not the lead institution, the Sponsor is typically another organization or university. 
</t>
        </r>
      </text>
    </comment>
    <comment ref="A5" authorId="0" shapeId="0" xr:uid="{33F7BF92-451F-4719-8FC8-25CE0D663C56}">
      <text>
        <r>
          <rPr>
            <b/>
            <sz val="9"/>
            <color indexed="81"/>
            <rFont val="Tahoma"/>
            <family val="2"/>
          </rPr>
          <t>Primary Sponsor:</t>
        </r>
        <r>
          <rPr>
            <sz val="9"/>
            <color indexed="81"/>
            <rFont val="Tahoma"/>
            <family val="2"/>
          </rPr>
          <t xml:space="preserve">
The primary, or originating source of funding if Montclair will be a subcontractor. 
E.g. The lead institution will be University of XYX. Original source of funding is NSF, NIH, etc.</t>
        </r>
      </text>
    </comment>
    <comment ref="A6" authorId="0" shapeId="0" xr:uid="{BFBC0EB4-0DE7-40B1-A56A-EA1A0AAADDF9}">
      <text>
        <r>
          <rPr>
            <b/>
            <sz val="9"/>
            <color indexed="81"/>
            <rFont val="Tahoma"/>
            <family val="2"/>
          </rPr>
          <t xml:space="preserve">Period of Performance:
</t>
        </r>
        <r>
          <rPr>
            <sz val="9"/>
            <color indexed="81"/>
            <rFont val="Tahoma"/>
            <family val="2"/>
          </rPr>
          <t xml:space="preserve">
The proposed start and end date (all years) of the project.</t>
        </r>
      </text>
    </comment>
    <comment ref="A9" authorId="1" shapeId="0" xr:uid="{C71838CA-7FD1-4CC7-B20B-4A3BE94FB5D1}">
      <text>
        <r>
          <rPr>
            <sz val="8"/>
            <color indexed="81"/>
            <rFont val="Tahoma"/>
            <family val="2"/>
          </rPr>
          <t xml:space="preserve">• Full-time Faculty can apply for release time from their academic year teaching load.  
• Released time from courses needs to be compensated by the grant at full salary rates. Generally, one class during the academic year is equal to 12.5% of salary.
• A 3.5% projected cost of living increase is included starting in Year 2
</t>
        </r>
      </text>
    </comment>
    <comment ref="A12" authorId="1" shapeId="0" xr:uid="{89D041A3-92F3-4637-9391-92E0F680BE3F}">
      <text>
        <r>
          <rPr>
            <sz val="8"/>
            <color indexed="81"/>
            <rFont val="Tahoma"/>
            <family val="2"/>
          </rPr>
          <t xml:space="preserve">•MSU faculty/staff working less than full-time on a grant must be paid as a part-time employee.  
• Faculty can be paid for two months in the summer at a rate of 10% of their base salary per month.
• A 3.5% projected cost of living increase is included starting in Year 2
</t>
        </r>
      </text>
    </comment>
    <comment ref="A20" authorId="1" shapeId="0" xr:uid="{8EE5B272-02B9-4C00-BCC7-BCABFDB7189F}">
      <text>
        <r>
          <rPr>
            <sz val="8"/>
            <color indexed="81"/>
            <rFont val="Tahoma"/>
            <family val="2"/>
          </rPr>
          <t>Graduate Assistants are paid a stipend of at least $7,000 for a general MA GA.
Doctoral GA's stipend for FY 25 is $22,000.</t>
        </r>
      </text>
    </comment>
    <comment ref="A28" authorId="1" shapeId="0" xr:uid="{A1A71C29-5EA5-4020-8E3D-A6B3A8718B77}">
      <text>
        <r>
          <rPr>
            <sz val="8"/>
            <color indexed="81"/>
            <rFont val="Tahoma"/>
            <family val="2"/>
          </rPr>
          <t>Automatically calculated. Fringe (benefits and associated costs) is 28.1% for full-time personnel or release time for faculty.</t>
        </r>
      </text>
    </comment>
    <comment ref="A29" authorId="1" shapeId="0" xr:uid="{A5CE006E-CBD5-4845-BDF0-52F053914977}">
      <text>
        <r>
          <rPr>
            <sz val="8"/>
            <color indexed="81"/>
            <rFont val="Tahoma"/>
            <family val="2"/>
          </rPr>
          <t>Automatically calculated. Fringe (benefits and associated costs) is 9.2% for part-time personnel, and summer salary.</t>
        </r>
      </text>
    </comment>
    <comment ref="A30" authorId="1" shapeId="0" xr:uid="{4F203352-FA13-4D35-A383-104EFE440A83}">
      <text>
        <r>
          <rPr>
            <sz val="8"/>
            <color indexed="81"/>
            <rFont val="Tahoma"/>
            <family val="2"/>
          </rPr>
          <t xml:space="preserve">Automatically calculated.
1.1% for students (undergraduate and graduate).   
</t>
        </r>
      </text>
    </comment>
    <comment ref="A31" authorId="1" shapeId="0" xr:uid="{C22EC195-598D-4F14-B29F-F4D95CA40F0F}">
      <text>
        <r>
          <rPr>
            <sz val="8"/>
            <color indexed="81"/>
            <rFont val="Tahoma"/>
            <family val="2"/>
          </rPr>
          <t>Automatically calculated. 14.8% for Post-Doctoral Fellows and Adjunct Faculty.</t>
        </r>
      </text>
    </comment>
    <comment ref="A34" authorId="1" shapeId="0" xr:uid="{EDCF1E38-570F-40C4-B1DF-15069A2CB55E}">
      <text>
        <r>
          <rPr>
            <sz val="8"/>
            <color indexed="81"/>
            <rFont val="Tahoma"/>
            <family val="2"/>
          </rPr>
          <t>Equipment items that  have a tangible life of more than one year and an acquisition cost of $5,000 or greater.  Items which cost less than $5,000 are included in  materials and supplies.</t>
        </r>
      </text>
    </comment>
    <comment ref="A46" authorId="1" shapeId="0" xr:uid="{6DC344F0-98E1-48EC-95D0-D850B6E67647}">
      <text>
        <r>
          <rPr>
            <sz val="8"/>
            <color indexed="81"/>
            <rFont val="Tahoma"/>
            <family val="2"/>
          </rPr>
          <t xml:space="preserve">Materials and Supplies (including equipment items under $5,000) </t>
        </r>
      </text>
    </comment>
    <comment ref="A48" authorId="1" shapeId="0" xr:uid="{4DB6BE56-01B3-4DB8-8D8D-36C19E7F1628}">
      <text>
        <r>
          <rPr>
            <sz val="8"/>
            <color indexed="81"/>
            <rFont val="Tahoma"/>
            <family val="2"/>
          </rPr>
          <t>Consultants must be an independent contractor and/or vendor, and not an employee of Montclair.
Consultants  work on an aspect of the grant which requires, for example, routine evaluation, analysis or service independent of the overall programmatic management of the grant, or they must offer an independent service (workshops, etc.) to  participants in the program.</t>
        </r>
      </text>
    </comment>
    <comment ref="A51" authorId="1" shapeId="0" xr:uid="{373B06BA-B34D-4A70-A9E5-74FDE11B012A}">
      <text>
        <r>
          <rPr>
            <sz val="8"/>
            <color indexed="81"/>
            <rFont val="Tahoma"/>
            <family val="2"/>
          </rPr>
          <t>Subawards are used when a portion of the grant is being outsourced to another institution that will provide academic insight or contributions to the grant.</t>
        </r>
      </text>
    </comment>
    <comment ref="A56" authorId="1" shapeId="0" xr:uid="{13186AAB-8134-48A9-8EE3-99A244067211}">
      <text>
        <r>
          <rPr>
            <b/>
            <sz val="8"/>
            <color indexed="81"/>
            <rFont val="Tahoma"/>
            <family val="2"/>
          </rPr>
          <t xml:space="preserve">Tuition for AY 24/25
</t>
        </r>
        <r>
          <rPr>
            <sz val="8"/>
            <color indexed="81"/>
            <rFont val="Tahoma"/>
            <family val="2"/>
          </rPr>
          <t>General Master’s Level in State/Out of State: Tuition/Fees =</t>
        </r>
        <r>
          <rPr>
            <b/>
            <sz val="8"/>
            <color indexed="81"/>
            <rFont val="Tahoma"/>
            <family val="2"/>
          </rPr>
          <t>$892/credit</t>
        </r>
        <r>
          <rPr>
            <sz val="8"/>
            <color indexed="81"/>
            <rFont val="Tahoma"/>
            <family val="2"/>
          </rPr>
          <t xml:space="preserve">
Doctoral Level in State/Out of State - </t>
        </r>
        <r>
          <rPr>
            <b/>
            <sz val="8"/>
            <color indexed="81"/>
            <rFont val="Tahoma"/>
            <family val="2"/>
          </rPr>
          <t>$781 /credit</t>
        </r>
        <r>
          <rPr>
            <sz val="8"/>
            <color indexed="81"/>
            <rFont val="Tahoma"/>
            <family val="2"/>
          </rPr>
          <t xml:space="preserve">
International Students: </t>
        </r>
        <r>
          <rPr>
            <b/>
            <sz val="8"/>
            <color indexed="81"/>
            <rFont val="Tahoma"/>
            <family val="2"/>
          </rPr>
          <t>$994 (with J1 or F1 visas)</t>
        </r>
        <r>
          <rPr>
            <sz val="8"/>
            <color indexed="81"/>
            <rFont val="Tahoma"/>
            <family val="2"/>
          </rPr>
          <t xml:space="preserve">
Tuition/fees for specific MSU programs:
https://www.montclair.edu/tuition-and-fees/graduate-costs/#tuition
</t>
        </r>
        <r>
          <rPr>
            <b/>
            <u/>
            <sz val="8"/>
            <color indexed="81"/>
            <rFont val="Tahoma"/>
            <family val="2"/>
          </rPr>
          <t>A 3% increase per year is automatically calculated.</t>
        </r>
      </text>
    </comment>
    <comment ref="A62" authorId="1" shapeId="0" xr:uid="{FEF60BC0-DFE2-4297-A369-C826107991C6}">
      <text>
        <r>
          <rPr>
            <sz val="8"/>
            <color indexed="81"/>
            <rFont val="Tahoma"/>
            <family val="2"/>
          </rPr>
          <t xml:space="preserve">Automatically Calculated. Also referred to as facilities and administrative costs (F&amp;A) or overhead, indirect costs are charged at a rate of 46% of modified total direct costs, excluding equipment, rental costs, tuition, participant support costs, and the portion of each subaward greater than $25,000. 
MSU's indirect cost rate is negotiated with the Department of Health and Human Services (most recent, October 27, 2021). 
If the funding agency specifies an indirect cost rate different than MSU’s federally negotiated rate, it must be followed.
</t>
        </r>
      </text>
    </comment>
  </commentList>
</comments>
</file>

<file path=xl/sharedStrings.xml><?xml version="1.0" encoding="utf-8"?>
<sst xmlns="http://schemas.openxmlformats.org/spreadsheetml/2006/main" count="80" uniqueCount="73">
  <si>
    <t>Full Time/Release Time Salary</t>
  </si>
  <si>
    <t>Part Time/Summer Salary</t>
  </si>
  <si>
    <t>Total Senior Personnel</t>
  </si>
  <si>
    <t>Graduate Assistant Stipend</t>
  </si>
  <si>
    <t>Total Other Personnel</t>
  </si>
  <si>
    <t>Total Salary &amp; Wages</t>
  </si>
  <si>
    <t>Total Fringe Benefits</t>
  </si>
  <si>
    <t>Total Salary, Wages &amp; Fringe Benefits</t>
  </si>
  <si>
    <t>Consultants</t>
  </si>
  <si>
    <t>Total</t>
  </si>
  <si>
    <t>Materials &amp; Supplies</t>
  </si>
  <si>
    <t>Publication/Documentation/Dissemination Costs</t>
  </si>
  <si>
    <t>Computer Services</t>
  </si>
  <si>
    <t>Subaward #1</t>
  </si>
  <si>
    <t>Subaward #2</t>
  </si>
  <si>
    <t>Subaward #3</t>
  </si>
  <si>
    <t>A. Senior Personnel</t>
  </si>
  <si>
    <t>B. Other Personnel</t>
  </si>
  <si>
    <t>Student Worker Salary</t>
  </si>
  <si>
    <t>Domestic</t>
  </si>
  <si>
    <t>Foreign</t>
  </si>
  <si>
    <t>Total Travel</t>
  </si>
  <si>
    <t>Stipends</t>
  </si>
  <si>
    <t>Travel</t>
  </si>
  <si>
    <t>Subsistence</t>
  </si>
  <si>
    <t>Other</t>
  </si>
  <si>
    <t>Effort (months)</t>
  </si>
  <si>
    <t>Total Other Direct Costs</t>
  </si>
  <si>
    <t>Post-Doctoral Fellow</t>
  </si>
  <si>
    <t>Other Full-Time</t>
  </si>
  <si>
    <t>Subaward #4</t>
  </si>
  <si>
    <t>Year 1</t>
  </si>
  <si>
    <t>Year 2</t>
  </si>
  <si>
    <t>Year 3</t>
  </si>
  <si>
    <t>Year 4</t>
  </si>
  <si>
    <t>Year 5</t>
  </si>
  <si>
    <t>C. Fringe</t>
  </si>
  <si>
    <t>E. Travel</t>
  </si>
  <si>
    <t>F. Participant/Trainee Support (e.g., REU, Fellowship grants)</t>
  </si>
  <si>
    <t>G. Other Direct Costs</t>
  </si>
  <si>
    <t>H. Total Direct Costs (A through G)</t>
  </si>
  <si>
    <t xml:space="preserve">I. Indirect Costs </t>
  </si>
  <si>
    <t>J. TOTAL Direct &amp; Indirect Costs</t>
  </si>
  <si>
    <t>Total  Participant/Trainee Support</t>
  </si>
  <si>
    <t>DO NOT EDIT - FOR OSP USE ONLY</t>
  </si>
  <si>
    <t>SUBAWARDS  FOR MTDC (ORSP USE ONLY)</t>
  </si>
  <si>
    <t>Subaward 1</t>
  </si>
  <si>
    <t>Subaward 2</t>
  </si>
  <si>
    <t>Subaward 3</t>
  </si>
  <si>
    <t>Subaward 4</t>
  </si>
  <si>
    <t>Total Subawards</t>
  </si>
  <si>
    <t>Human Subjects Incentives</t>
  </si>
  <si>
    <t>D. Equipment (acquisition cost $5,000 or greater)</t>
  </si>
  <si>
    <t>Graduate Research Assistant Tuition</t>
  </si>
  <si>
    <t>Total (Other/Other)</t>
  </si>
  <si>
    <t xml:space="preserve"> Other (please specify)</t>
  </si>
  <si>
    <t>Other Part-Time</t>
  </si>
  <si>
    <t xml:space="preserve"> Fringe on FT/Release Time @ 28.1%</t>
  </si>
  <si>
    <t xml:space="preserve"> Fringe on Part Time/Summer Sal. @ 9.2%</t>
  </si>
  <si>
    <t xml:space="preserve"> Fringe on Student Assistant Sal. @1.1%</t>
  </si>
  <si>
    <t xml:space="preserve"> Fringe on Post-Doctoral Fellow(s) @14.8%</t>
  </si>
  <si>
    <r>
      <t xml:space="preserve">MTDC Base (less tuition, equipment  </t>
    </r>
    <r>
      <rPr>
        <sz val="10"/>
        <rFont val="Calibri"/>
        <family val="2"/>
      </rPr>
      <t>≥</t>
    </r>
    <r>
      <rPr>
        <i/>
        <sz val="10"/>
        <rFont val="Arial"/>
        <family val="2"/>
      </rPr>
      <t>$5,000,subawards in excess of $25,000)</t>
    </r>
  </si>
  <si>
    <t>Last Name------&gt;</t>
  </si>
  <si>
    <t>to</t>
  </si>
  <si>
    <t>First Name ------&gt;</t>
  </si>
  <si>
    <t>From------------&gt;</t>
  </si>
  <si>
    <t xml:space="preserve">COMPLETE THIS SECTION FIRST </t>
  </si>
  <si>
    <t>1.) Proposal Title ------------------------------------------------&gt;</t>
  </si>
  <si>
    <t>2.) Principal Investigator/Project Director Name-----------&gt;</t>
  </si>
  <si>
    <t>3.) Sponsor -------------------------------------------------------&gt;</t>
  </si>
  <si>
    <t>4.) Primary Sponsor: --------------------------------------------&gt;</t>
  </si>
  <si>
    <t>5.) Period of Performance (xx/xx/xx)------------------------&gt;</t>
  </si>
  <si>
    <t>MONTCLAIR STATE UNIVERSITY FEDERAL BUDGET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</si>
</sst>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1" formatCode="_(* #,##0_);_(* \(#,##0\);_(* &quot;-&quot;_);_(@_)"/>
    <numFmt numFmtId="43" formatCode="_(* #,##0.00_);_(* \(#,##0.00\);_(* &quot;-&quot;??_);_(@_)"/>
  </numFmts>
  <fonts count="23" x14ac:knownFonts="1">
    <font>
      <sz val="11"/>
      <color theme="1"/>
      <name val="Calibri"/>
      <family val="2"/>
      <scheme val="minor"/>
    </font>
    <font>
      <i/>
      <sz val="10"/>
      <name val="Arial"/>
      <family val="2"/>
    </font>
    <font>
      <b/>
      <sz val="10"/>
      <name val="Arial"/>
      <family val="2"/>
    </font>
    <font>
      <sz val="8"/>
      <color indexed="81"/>
      <name val="Tahoma"/>
      <family val="2"/>
    </font>
    <font>
      <b/>
      <sz val="8"/>
      <color indexed="81"/>
      <name val="Tahoma"/>
      <family val="2"/>
    </font>
    <font>
      <sz val="10"/>
      <name val="Arial"/>
      <family val="2"/>
    </font>
    <font>
      <b/>
      <u/>
      <sz val="10"/>
      <name val="Arial"/>
      <family val="2"/>
    </font>
    <font>
      <b/>
      <i/>
      <sz val="10"/>
      <name val="Arial"/>
      <family val="2"/>
    </font>
    <font>
      <sz val="10"/>
      <name val="Calibri"/>
      <family val="2"/>
    </font>
    <font>
      <b/>
      <u/>
      <sz val="8"/>
      <color indexed="81"/>
      <name val="Tahoma"/>
      <family val="2"/>
    </font>
    <font>
      <sz val="9"/>
      <color indexed="81"/>
      <name val="Tahoma"/>
      <family val="2"/>
    </font>
    <font>
      <b/>
      <sz val="9"/>
      <color indexed="81"/>
      <name val="Tahoma"/>
      <family val="2"/>
    </font>
    <font>
      <sz val="11"/>
      <color theme="1"/>
      <name val="Calibri"/>
      <family val="2"/>
      <scheme val="minor"/>
    </font>
    <font>
      <sz val="11"/>
      <color rgb="FF006100"/>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name val="Calibri"/>
      <family val="2"/>
      <scheme val="minor"/>
    </font>
    <font>
      <b/>
      <i/>
      <sz val="10"/>
      <color theme="1"/>
      <name val="Calibri"/>
      <family val="2"/>
      <scheme val="minor"/>
    </font>
    <font>
      <i/>
      <sz val="9"/>
      <color theme="1"/>
      <name val="Calibri"/>
      <family val="2"/>
      <scheme val="minor"/>
    </font>
    <font>
      <b/>
      <i/>
      <sz val="11"/>
      <color rgb="FFFF0000"/>
      <name val="Arial Rounded MT Bold"/>
      <family val="2"/>
    </font>
    <font>
      <b/>
      <i/>
      <sz val="11"/>
      <color theme="1"/>
      <name val="Calibri"/>
      <family val="2"/>
      <scheme val="minor"/>
    </font>
    <font>
      <b/>
      <sz val="11"/>
      <color theme="0" tint="-4.9989318521683403E-2"/>
      <name val="Calibri"/>
      <family val="2"/>
      <scheme val="minor"/>
    </font>
  </fonts>
  <fills count="10">
    <fill>
      <patternFill patternType="none"/>
    </fill>
    <fill>
      <patternFill patternType="gray125"/>
    </fill>
    <fill>
      <patternFill patternType="solid">
        <fgColor indexed="42"/>
        <bgColor indexed="64"/>
      </patternFill>
    </fill>
    <fill>
      <patternFill patternType="solid">
        <fgColor rgb="FFC6EFCE"/>
      </patternFill>
    </fill>
    <fill>
      <patternFill patternType="solid">
        <fgColor rgb="FFCCFFCC"/>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
      <patternFill patternType="solid">
        <fgColor rgb="FFC6EFCE"/>
        <bgColor indexed="64"/>
      </patternFill>
    </fill>
  </fills>
  <borders count="22">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double">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style="hair">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43" fontId="12" fillId="0" borderId="0" applyFont="0" applyFill="0" applyBorder="0" applyAlignment="0" applyProtection="0"/>
    <xf numFmtId="0" fontId="13" fillId="3" borderId="0" applyNumberFormat="0" applyBorder="0" applyAlignment="0" applyProtection="0"/>
  </cellStyleXfs>
  <cellXfs count="105">
    <xf numFmtId="0" fontId="0" fillId="0" borderId="0" xfId="0"/>
    <xf numFmtId="41" fontId="0" fillId="0" borderId="1" xfId="0" applyNumberFormat="1" applyBorder="1" applyProtection="1">
      <protection locked="0"/>
    </xf>
    <xf numFmtId="41" fontId="12" fillId="0" borderId="2" xfId="1" applyNumberFormat="1" applyFont="1" applyBorder="1" applyProtection="1">
      <protection locked="0"/>
    </xf>
    <xf numFmtId="41" fontId="14" fillId="0" borderId="1" xfId="0" applyNumberFormat="1" applyFont="1" applyBorder="1" applyProtection="1">
      <protection locked="0"/>
    </xf>
    <xf numFmtId="41" fontId="12" fillId="4" borderId="2" xfId="1" applyNumberFormat="1" applyFont="1" applyFill="1" applyBorder="1" applyProtection="1">
      <protection locked="0"/>
    </xf>
    <xf numFmtId="41" fontId="12" fillId="4" borderId="3" xfId="1" applyNumberFormat="1" applyFont="1" applyFill="1" applyBorder="1" applyProtection="1">
      <protection locked="0"/>
    </xf>
    <xf numFmtId="41" fontId="0" fillId="0" borderId="1" xfId="0" applyNumberFormat="1" applyBorder="1" applyAlignment="1" applyProtection="1">
      <alignment horizontal="right"/>
      <protection locked="0"/>
    </xf>
    <xf numFmtId="41" fontId="16" fillId="0" borderId="1" xfId="0" applyNumberFormat="1" applyFont="1" applyBorder="1" applyAlignment="1" applyProtection="1">
      <alignment horizontal="right"/>
      <protection locked="0"/>
    </xf>
    <xf numFmtId="41" fontId="12" fillId="0" borderId="2" xfId="1" applyNumberFormat="1" applyFont="1" applyFill="1" applyBorder="1" applyProtection="1">
      <protection locked="0"/>
    </xf>
    <xf numFmtId="41" fontId="0" fillId="0" borderId="0" xfId="0" applyNumberFormat="1" applyAlignment="1" applyProtection="1">
      <alignment horizontal="right"/>
      <protection locked="0"/>
    </xf>
    <xf numFmtId="41" fontId="16" fillId="0" borderId="0" xfId="0" applyNumberFormat="1" applyFont="1" applyAlignment="1" applyProtection="1">
      <alignment horizontal="right"/>
      <protection locked="0"/>
    </xf>
    <xf numFmtId="41" fontId="14" fillId="5" borderId="1" xfId="0" applyNumberFormat="1" applyFont="1" applyFill="1" applyBorder="1" applyProtection="1">
      <protection locked="0"/>
    </xf>
    <xf numFmtId="41" fontId="12" fillId="5" borderId="2" xfId="1" applyNumberFormat="1" applyFont="1" applyFill="1" applyBorder="1" applyProtection="1">
      <protection locked="0"/>
    </xf>
    <xf numFmtId="42" fontId="12" fillId="5" borderId="4" xfId="1" applyNumberFormat="1" applyFont="1" applyFill="1" applyBorder="1" applyProtection="1">
      <protection locked="0"/>
    </xf>
    <xf numFmtId="0" fontId="0" fillId="0" borderId="0" xfId="0" applyProtection="1">
      <protection locked="0"/>
    </xf>
    <xf numFmtId="43" fontId="0" fillId="0" borderId="2" xfId="0" applyNumberFormat="1" applyBorder="1" applyProtection="1">
      <protection locked="0"/>
    </xf>
    <xf numFmtId="0" fontId="0" fillId="0" borderId="5" xfId="0" applyBorder="1"/>
    <xf numFmtId="0" fontId="7" fillId="6" borderId="0" xfId="0" applyFont="1" applyFill="1"/>
    <xf numFmtId="0" fontId="7" fillId="6" borderId="5" xfId="0" applyFont="1" applyFill="1" applyBorder="1"/>
    <xf numFmtId="0" fontId="7" fillId="6" borderId="6" xfId="0" applyFont="1" applyFill="1" applyBorder="1"/>
    <xf numFmtId="0" fontId="7" fillId="6" borderId="7" xfId="0" applyFont="1" applyFill="1" applyBorder="1"/>
    <xf numFmtId="0" fontId="6" fillId="6" borderId="8" xfId="0" applyFont="1" applyFill="1" applyBorder="1"/>
    <xf numFmtId="0" fontId="7" fillId="6" borderId="9" xfId="0" applyFont="1" applyFill="1" applyBorder="1"/>
    <xf numFmtId="0" fontId="0" fillId="6" borderId="9" xfId="0" applyFill="1" applyBorder="1"/>
    <xf numFmtId="0" fontId="0" fillId="6" borderId="10" xfId="0" applyFill="1" applyBorder="1"/>
    <xf numFmtId="0" fontId="0" fillId="0" borderId="11" xfId="0" applyBorder="1"/>
    <xf numFmtId="0" fontId="7" fillId="6" borderId="11" xfId="0" applyFont="1" applyFill="1" applyBorder="1" applyAlignment="1">
      <alignment horizontal="right"/>
    </xf>
    <xf numFmtId="0" fontId="0" fillId="6" borderId="0" xfId="0" applyFill="1"/>
    <xf numFmtId="0" fontId="0" fillId="7" borderId="0" xfId="0" applyFill="1"/>
    <xf numFmtId="0" fontId="7" fillId="0" borderId="11" xfId="0" applyFont="1" applyBorder="1" applyAlignment="1">
      <alignment horizontal="right"/>
    </xf>
    <xf numFmtId="0" fontId="7" fillId="6" borderId="12" xfId="0" applyFont="1" applyFill="1" applyBorder="1" applyAlignment="1">
      <alignment horizontal="right"/>
    </xf>
    <xf numFmtId="0" fontId="0" fillId="6" borderId="6" xfId="0" applyFill="1" applyBorder="1"/>
    <xf numFmtId="0" fontId="0" fillId="7" borderId="6" xfId="0" applyFill="1" applyBorder="1"/>
    <xf numFmtId="41" fontId="0" fillId="0" borderId="2" xfId="0" applyNumberFormat="1" applyBorder="1" applyProtection="1">
      <protection locked="0"/>
    </xf>
    <xf numFmtId="41" fontId="0" fillId="0" borderId="13" xfId="0" applyNumberFormat="1" applyBorder="1" applyProtection="1">
      <protection locked="0"/>
    </xf>
    <xf numFmtId="42" fontId="0" fillId="5" borderId="4" xfId="0" applyNumberFormat="1" applyFill="1" applyBorder="1" applyProtection="1">
      <protection locked="0"/>
    </xf>
    <xf numFmtId="41" fontId="16" fillId="4" borderId="2" xfId="0" applyNumberFormat="1" applyFont="1" applyFill="1" applyBorder="1" applyProtection="1">
      <protection locked="0"/>
    </xf>
    <xf numFmtId="41" fontId="1" fillId="0" borderId="2" xfId="1" applyNumberFormat="1" applyFont="1" applyFill="1" applyBorder="1" applyProtection="1">
      <protection locked="0"/>
    </xf>
    <xf numFmtId="41" fontId="17" fillId="5" borderId="2" xfId="2" applyNumberFormat="1" applyFont="1" applyFill="1" applyBorder="1" applyProtection="1">
      <protection locked="0"/>
    </xf>
    <xf numFmtId="41" fontId="12" fillId="2" borderId="2" xfId="1" applyNumberFormat="1" applyFont="1" applyFill="1" applyBorder="1" applyProtection="1">
      <protection locked="0"/>
    </xf>
    <xf numFmtId="41" fontId="1" fillId="2" borderId="2" xfId="0" applyNumberFormat="1" applyFont="1" applyFill="1" applyBorder="1" applyAlignment="1" applyProtection="1">
      <alignment horizontal="right"/>
      <protection locked="0"/>
    </xf>
    <xf numFmtId="41" fontId="0" fillId="5" borderId="2" xfId="0" applyNumberFormat="1" applyFill="1" applyBorder="1" applyProtection="1">
      <protection locked="0"/>
    </xf>
    <xf numFmtId="41" fontId="0" fillId="0" borderId="2" xfId="0" applyNumberFormat="1" applyBorder="1" applyAlignment="1" applyProtection="1">
      <alignment horizontal="right"/>
      <protection locked="0"/>
    </xf>
    <xf numFmtId="10" fontId="14" fillId="0" borderId="13" xfId="0" applyNumberFormat="1" applyFont="1" applyBorder="1" applyProtection="1">
      <protection locked="0"/>
    </xf>
    <xf numFmtId="41" fontId="17" fillId="5" borderId="1" xfId="2" applyNumberFormat="1" applyFont="1" applyFill="1" applyBorder="1" applyProtection="1">
      <protection locked="0"/>
    </xf>
    <xf numFmtId="41" fontId="1" fillId="0" borderId="0" xfId="0" applyNumberFormat="1" applyFont="1" applyAlignment="1" applyProtection="1">
      <alignment horizontal="right"/>
      <protection locked="0"/>
    </xf>
    <xf numFmtId="43" fontId="1" fillId="0" borderId="2" xfId="0" applyNumberFormat="1" applyFont="1" applyBorder="1" applyAlignment="1" applyProtection="1">
      <alignment horizontal="right"/>
      <protection locked="0"/>
    </xf>
    <xf numFmtId="41" fontId="17" fillId="5" borderId="0" xfId="2" applyNumberFormat="1" applyFont="1" applyFill="1" applyAlignment="1" applyProtection="1">
      <alignment horizontal="left"/>
      <protection locked="0"/>
    </xf>
    <xf numFmtId="43" fontId="17" fillId="5" borderId="2" xfId="2" applyNumberFormat="1" applyFont="1" applyFill="1" applyBorder="1" applyAlignment="1" applyProtection="1">
      <alignment horizontal="left"/>
      <protection locked="0"/>
    </xf>
    <xf numFmtId="41" fontId="5" fillId="0" borderId="1" xfId="0" applyNumberFormat="1" applyFont="1" applyBorder="1" applyAlignment="1" applyProtection="1">
      <alignment horizontal="right"/>
      <protection locked="0"/>
    </xf>
    <xf numFmtId="43" fontId="5" fillId="0" borderId="2" xfId="0" applyNumberFormat="1" applyFont="1" applyBorder="1" applyAlignment="1" applyProtection="1">
      <alignment horizontal="right"/>
      <protection locked="0"/>
    </xf>
    <xf numFmtId="41" fontId="17" fillId="5" borderId="2" xfId="2" applyNumberFormat="1" applyFont="1" applyFill="1" applyBorder="1" applyAlignment="1" applyProtection="1">
      <alignment horizontal="left"/>
      <protection locked="0"/>
    </xf>
    <xf numFmtId="41" fontId="1" fillId="0" borderId="1" xfId="0" applyNumberFormat="1" applyFont="1" applyBorder="1" applyAlignment="1" applyProtection="1">
      <alignment horizontal="right"/>
      <protection locked="0"/>
    </xf>
    <xf numFmtId="41" fontId="1" fillId="0" borderId="2" xfId="0" applyNumberFormat="1" applyFont="1" applyBorder="1" applyAlignment="1" applyProtection="1">
      <alignment horizontal="right"/>
      <protection locked="0"/>
    </xf>
    <xf numFmtId="41" fontId="1" fillId="5" borderId="2" xfId="0" applyNumberFormat="1" applyFont="1" applyFill="1" applyBorder="1" applyAlignment="1" applyProtection="1">
      <alignment horizontal="right"/>
      <protection locked="0"/>
    </xf>
    <xf numFmtId="0" fontId="0" fillId="0" borderId="0" xfId="0" applyAlignment="1" applyProtection="1">
      <alignment horizontal="right"/>
      <protection locked="0"/>
    </xf>
    <xf numFmtId="0" fontId="16" fillId="0" borderId="0" xfId="0" applyFont="1" applyAlignment="1" applyProtection="1">
      <alignment horizontal="right"/>
      <protection locked="0"/>
    </xf>
    <xf numFmtId="0" fontId="0" fillId="5" borderId="2" xfId="0" applyFill="1" applyBorder="1" applyProtection="1">
      <protection locked="0"/>
    </xf>
    <xf numFmtId="0" fontId="0" fillId="0" borderId="2" xfId="0" applyBorder="1" applyProtection="1">
      <protection locked="0"/>
    </xf>
    <xf numFmtId="0" fontId="14" fillId="5" borderId="0" xfId="0" applyFont="1" applyFill="1" applyProtection="1">
      <protection locked="0"/>
    </xf>
    <xf numFmtId="0" fontId="16" fillId="4" borderId="2" xfId="0" applyFont="1" applyFill="1" applyBorder="1" applyProtection="1">
      <protection locked="0"/>
    </xf>
    <xf numFmtId="41" fontId="2" fillId="5" borderId="1" xfId="0" applyNumberFormat="1" applyFont="1" applyFill="1" applyBorder="1" applyProtection="1">
      <protection locked="0"/>
    </xf>
    <xf numFmtId="41" fontId="1" fillId="0" borderId="0" xfId="0" applyNumberFormat="1" applyFont="1" applyAlignment="1" applyProtection="1">
      <alignment wrapText="1" shrinkToFit="1"/>
      <protection locked="0"/>
    </xf>
    <xf numFmtId="41" fontId="2" fillId="0" borderId="6" xfId="0" applyNumberFormat="1" applyFont="1" applyBorder="1" applyProtection="1">
      <protection locked="0"/>
    </xf>
    <xf numFmtId="0" fontId="0" fillId="4" borderId="3" xfId="0" applyFill="1" applyBorder="1" applyProtection="1">
      <protection locked="0"/>
    </xf>
    <xf numFmtId="41" fontId="2" fillId="5" borderId="4" xfId="0" applyNumberFormat="1" applyFont="1" applyFill="1" applyBorder="1" applyProtection="1">
      <protection locked="0"/>
    </xf>
    <xf numFmtId="0" fontId="0" fillId="5" borderId="4" xfId="0" applyFill="1" applyBorder="1" applyProtection="1">
      <protection locked="0"/>
    </xf>
    <xf numFmtId="0" fontId="16" fillId="0" borderId="0" xfId="0" applyFont="1" applyProtection="1">
      <protection locked="0"/>
    </xf>
    <xf numFmtId="0" fontId="18" fillId="0" borderId="0" xfId="0" applyFont="1"/>
    <xf numFmtId="41" fontId="18" fillId="0" borderId="9" xfId="0" applyNumberFormat="1" applyFont="1" applyBorder="1"/>
    <xf numFmtId="41" fontId="18" fillId="0" borderId="9" xfId="1" applyNumberFormat="1" applyFont="1" applyBorder="1" applyProtection="1"/>
    <xf numFmtId="0" fontId="17" fillId="0" borderId="0" xfId="0" applyFont="1" applyProtection="1">
      <protection locked="0"/>
    </xf>
    <xf numFmtId="41" fontId="16" fillId="0" borderId="0" xfId="0" applyNumberFormat="1" applyFont="1" applyProtection="1">
      <protection locked="0"/>
    </xf>
    <xf numFmtId="41" fontId="0" fillId="0" borderId="0" xfId="0" applyNumberFormat="1" applyProtection="1">
      <protection locked="0"/>
    </xf>
    <xf numFmtId="41" fontId="16" fillId="0" borderId="2" xfId="1" applyNumberFormat="1" applyFont="1" applyFill="1" applyBorder="1" applyProtection="1"/>
    <xf numFmtId="0" fontId="14" fillId="0" borderId="0" xfId="0" applyFont="1" applyProtection="1">
      <protection locked="0"/>
    </xf>
    <xf numFmtId="41" fontId="17" fillId="0" borderId="1" xfId="0" applyNumberFormat="1" applyFont="1" applyBorder="1" applyAlignment="1" applyProtection="1">
      <alignment horizontal="left"/>
      <protection locked="0"/>
    </xf>
    <xf numFmtId="41" fontId="19" fillId="0" borderId="1" xfId="0" applyNumberFormat="1" applyFont="1" applyBorder="1" applyAlignment="1">
      <alignment horizontal="right"/>
    </xf>
    <xf numFmtId="0" fontId="19" fillId="0" borderId="0" xfId="0" applyFont="1" applyAlignment="1" applyProtection="1">
      <alignment horizontal="right"/>
      <protection locked="0"/>
    </xf>
    <xf numFmtId="41" fontId="12" fillId="0" borderId="0" xfId="1" applyNumberFormat="1" applyFont="1" applyBorder="1" applyProtection="1">
      <protection locked="0"/>
    </xf>
    <xf numFmtId="41" fontId="18" fillId="0" borderId="0" xfId="1" applyNumberFormat="1" applyFont="1" applyBorder="1" applyProtection="1"/>
    <xf numFmtId="41" fontId="0" fillId="0" borderId="6" xfId="0" applyNumberFormat="1" applyBorder="1" applyProtection="1">
      <protection locked="0"/>
    </xf>
    <xf numFmtId="49" fontId="0" fillId="0" borderId="0" xfId="0" applyNumberFormat="1" applyProtection="1">
      <protection locked="0"/>
    </xf>
    <xf numFmtId="14" fontId="0" fillId="8" borderId="14" xfId="0" applyNumberFormat="1" applyFill="1" applyBorder="1" applyProtection="1">
      <protection locked="0"/>
    </xf>
    <xf numFmtId="14" fontId="0" fillId="8" borderId="15" xfId="0" applyNumberFormat="1" applyFill="1" applyBorder="1" applyProtection="1">
      <protection locked="0"/>
    </xf>
    <xf numFmtId="0" fontId="20" fillId="6" borderId="16" xfId="0" applyFont="1" applyFill="1" applyBorder="1" applyProtection="1">
      <protection locked="0"/>
    </xf>
    <xf numFmtId="0" fontId="15" fillId="6" borderId="17" xfId="0" applyFont="1" applyFill="1" applyBorder="1" applyProtection="1">
      <protection locked="0"/>
    </xf>
    <xf numFmtId="0" fontId="14" fillId="9" borderId="0" xfId="0" applyFont="1" applyFill="1"/>
    <xf numFmtId="41" fontId="17" fillId="9" borderId="17" xfId="2" applyNumberFormat="1" applyFont="1" applyFill="1" applyBorder="1" applyAlignment="1" applyProtection="1">
      <alignment horizontal="left"/>
    </xf>
    <xf numFmtId="0" fontId="14" fillId="9" borderId="0" xfId="0" applyFont="1" applyFill="1" applyAlignment="1">
      <alignment horizontal="left"/>
    </xf>
    <xf numFmtId="14" fontId="21" fillId="9" borderId="0" xfId="0" applyNumberFormat="1" applyFont="1" applyFill="1" applyAlignment="1">
      <alignment horizontal="center"/>
    </xf>
    <xf numFmtId="0" fontId="0" fillId="9" borderId="0" xfId="0" applyFill="1"/>
    <xf numFmtId="41" fontId="22" fillId="9" borderId="17" xfId="2" applyNumberFormat="1" applyFont="1" applyFill="1" applyBorder="1" applyProtection="1"/>
    <xf numFmtId="41" fontId="17" fillId="9" borderId="17" xfId="2" applyNumberFormat="1" applyFont="1" applyFill="1" applyBorder="1" applyAlignment="1" applyProtection="1">
      <alignment horizontal="center"/>
    </xf>
    <xf numFmtId="41" fontId="17" fillId="9" borderId="19" xfId="2" applyNumberFormat="1" applyFont="1" applyFill="1" applyBorder="1" applyAlignment="1" applyProtection="1">
      <alignment horizontal="center"/>
    </xf>
    <xf numFmtId="49" fontId="17" fillId="9" borderId="17" xfId="2" applyNumberFormat="1" applyFont="1" applyFill="1" applyBorder="1" applyAlignment="1" applyProtection="1">
      <alignment horizontal="center"/>
    </xf>
    <xf numFmtId="0" fontId="0" fillId="8" borderId="16" xfId="0" applyFill="1" applyBorder="1" applyAlignment="1" applyProtection="1">
      <alignment horizontal="left"/>
      <protection locked="0"/>
    </xf>
    <xf numFmtId="0" fontId="0" fillId="8" borderId="17" xfId="0" applyFill="1" applyBorder="1" applyAlignment="1" applyProtection="1">
      <alignment horizontal="left"/>
      <protection locked="0"/>
    </xf>
    <xf numFmtId="0" fontId="0" fillId="8" borderId="18" xfId="0" applyFill="1" applyBorder="1" applyAlignment="1" applyProtection="1">
      <alignment horizontal="left"/>
      <protection locked="0"/>
    </xf>
    <xf numFmtId="49" fontId="0" fillId="8" borderId="20" xfId="0" applyNumberFormat="1" applyFill="1" applyBorder="1" applyAlignment="1" applyProtection="1">
      <alignment horizontal="left"/>
      <protection locked="0"/>
    </xf>
    <xf numFmtId="49" fontId="0" fillId="8" borderId="21" xfId="0" applyNumberFormat="1" applyFill="1" applyBorder="1" applyAlignment="1" applyProtection="1">
      <alignment horizontal="left"/>
      <protection locked="0"/>
    </xf>
    <xf numFmtId="0" fontId="0" fillId="8" borderId="20" xfId="0" applyFill="1" applyBorder="1" applyAlignment="1" applyProtection="1">
      <alignment horizontal="left"/>
      <protection locked="0"/>
    </xf>
    <xf numFmtId="0" fontId="0" fillId="8" borderId="21" xfId="0" applyFill="1" applyBorder="1" applyAlignment="1" applyProtection="1">
      <alignment horizontal="left"/>
      <protection locked="0"/>
    </xf>
    <xf numFmtId="0" fontId="0" fillId="0" borderId="17" xfId="0" applyBorder="1" applyAlignment="1">
      <alignment horizontal="left"/>
    </xf>
    <xf numFmtId="0" fontId="0" fillId="0" borderId="18" xfId="0" applyBorder="1" applyAlignment="1">
      <alignment horizontal="left"/>
    </xf>
  </cellXfs>
  <cellStyles count="3">
    <cellStyle name="Comma" xfId="1" builtinId="3"/>
    <cellStyle name="Good" xfId="2" builtinId="26"/>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4E9F6-4443-415B-9D71-F48A5CEB6AD6}">
  <sheetPr>
    <tabColor rgb="FFC6EFCE"/>
    <pageSetUpPr fitToPage="1"/>
  </sheetPr>
  <dimension ref="A1:L64"/>
  <sheetViews>
    <sheetView tabSelected="1" zoomScaleNormal="100" workbookViewId="0">
      <selection activeCell="G16" sqref="G16"/>
    </sheetView>
  </sheetViews>
  <sheetFormatPr defaultRowHeight="15" x14ac:dyDescent="0.25"/>
  <cols>
    <col min="1" max="1" width="53.7109375" style="14" customWidth="1"/>
    <col min="2" max="2" width="15" style="14" customWidth="1"/>
    <col min="3" max="4" width="16.42578125" style="14" customWidth="1"/>
    <col min="5" max="5" width="16.140625" style="14" customWidth="1"/>
    <col min="6" max="7" width="16.42578125" style="14" customWidth="1"/>
    <col min="8" max="8" width="15.85546875" style="14" customWidth="1"/>
    <col min="9" max="9" width="10.140625" style="14" bestFit="1" customWidth="1"/>
    <col min="10" max="16384" width="9.140625" style="14"/>
  </cols>
  <sheetData>
    <row r="1" spans="1:12" ht="15.75" thickBot="1" x14ac:dyDescent="0.3">
      <c r="A1" s="85" t="s">
        <v>66</v>
      </c>
      <c r="B1" s="86"/>
      <c r="C1" s="86"/>
      <c r="D1" s="86"/>
      <c r="E1" s="86"/>
      <c r="F1" s="86"/>
      <c r="G1" s="86"/>
      <c r="H1" s="86"/>
    </row>
    <row r="2" spans="1:12" ht="15.75" thickBot="1" x14ac:dyDescent="0.3">
      <c r="A2" s="87" t="s">
        <v>67</v>
      </c>
      <c r="B2" s="96"/>
      <c r="C2" s="103"/>
      <c r="D2" s="103"/>
      <c r="E2" s="103"/>
      <c r="F2" s="103"/>
      <c r="G2" s="103"/>
      <c r="H2" s="104"/>
    </row>
    <row r="3" spans="1:12" ht="15.75" thickBot="1" x14ac:dyDescent="0.3">
      <c r="A3" s="87" t="s">
        <v>68</v>
      </c>
      <c r="B3" s="89" t="s">
        <v>62</v>
      </c>
      <c r="C3" s="99"/>
      <c r="D3" s="100"/>
      <c r="E3" s="89" t="s">
        <v>64</v>
      </c>
      <c r="F3" s="101"/>
      <c r="G3" s="102"/>
      <c r="H3" s="91"/>
    </row>
    <row r="4" spans="1:12" ht="15.75" thickBot="1" x14ac:dyDescent="0.3">
      <c r="A4" s="87" t="s">
        <v>69</v>
      </c>
      <c r="B4" s="96"/>
      <c r="C4" s="97"/>
      <c r="D4" s="98"/>
      <c r="E4" s="91"/>
      <c r="F4" s="91"/>
      <c r="G4" s="91"/>
      <c r="H4" s="91"/>
    </row>
    <row r="5" spans="1:12" ht="15.75" thickBot="1" x14ac:dyDescent="0.3">
      <c r="A5" s="87" t="s">
        <v>70</v>
      </c>
      <c r="B5" s="96"/>
      <c r="C5" s="97"/>
      <c r="D5" s="98"/>
      <c r="E5" s="91"/>
      <c r="F5" s="91"/>
      <c r="G5" s="91"/>
      <c r="H5" s="91"/>
    </row>
    <row r="6" spans="1:12" ht="15.75" thickBot="1" x14ac:dyDescent="0.3">
      <c r="A6" s="87" t="s">
        <v>71</v>
      </c>
      <c r="B6" s="87" t="s">
        <v>65</v>
      </c>
      <c r="C6" s="83"/>
      <c r="D6" s="90" t="s">
        <v>63</v>
      </c>
      <c r="E6" s="84"/>
      <c r="F6" s="91"/>
      <c r="G6" s="91"/>
      <c r="H6" s="91"/>
    </row>
    <row r="7" spans="1:12" s="71" customFormat="1" ht="15.75" thickBot="1" x14ac:dyDescent="0.3">
      <c r="A7" s="88" t="s">
        <v>72</v>
      </c>
      <c r="B7" s="92"/>
      <c r="C7" s="93" t="s">
        <v>31</v>
      </c>
      <c r="D7" s="94" t="s">
        <v>32</v>
      </c>
      <c r="E7" s="93" t="s">
        <v>33</v>
      </c>
      <c r="F7" s="93" t="s">
        <v>34</v>
      </c>
      <c r="G7" s="93" t="s">
        <v>35</v>
      </c>
      <c r="H7" s="95" t="s">
        <v>9</v>
      </c>
    </row>
    <row r="8" spans="1:12" s="71" customFormat="1" x14ac:dyDescent="0.25">
      <c r="A8" s="44" t="s">
        <v>16</v>
      </c>
      <c r="B8" s="44" t="s">
        <v>26</v>
      </c>
      <c r="C8" s="44"/>
      <c r="D8" s="44"/>
      <c r="E8" s="44"/>
      <c r="F8" s="44"/>
      <c r="G8" s="44"/>
      <c r="H8" s="44"/>
    </row>
    <row r="9" spans="1:12" x14ac:dyDescent="0.25">
      <c r="A9" s="1" t="s">
        <v>0</v>
      </c>
      <c r="B9" s="15"/>
      <c r="C9" s="2">
        <v>0</v>
      </c>
      <c r="D9" s="2">
        <f t="shared" ref="D9:G14" si="0">C9*1.035</f>
        <v>0</v>
      </c>
      <c r="E9" s="2">
        <f t="shared" si="0"/>
        <v>0</v>
      </c>
      <c r="F9" s="2">
        <f t="shared" si="0"/>
        <v>0</v>
      </c>
      <c r="G9" s="2">
        <f t="shared" si="0"/>
        <v>0</v>
      </c>
      <c r="H9" s="2">
        <f t="shared" ref="H9:H15" si="1">SUM(C9:G9)</f>
        <v>0</v>
      </c>
    </row>
    <row r="10" spans="1:12" x14ac:dyDescent="0.25">
      <c r="A10" s="1" t="s">
        <v>0</v>
      </c>
      <c r="B10" s="15"/>
      <c r="C10" s="2">
        <v>0</v>
      </c>
      <c r="D10" s="2">
        <f t="shared" si="0"/>
        <v>0</v>
      </c>
      <c r="E10" s="2">
        <f t="shared" si="0"/>
        <v>0</v>
      </c>
      <c r="F10" s="2">
        <f t="shared" si="0"/>
        <v>0</v>
      </c>
      <c r="G10" s="2">
        <f t="shared" si="0"/>
        <v>0</v>
      </c>
      <c r="H10" s="2">
        <f t="shared" si="1"/>
        <v>0</v>
      </c>
      <c r="L10" s="82"/>
    </row>
    <row r="11" spans="1:12" x14ac:dyDescent="0.25">
      <c r="A11" s="1" t="s">
        <v>0</v>
      </c>
      <c r="B11" s="15"/>
      <c r="C11" s="2">
        <v>0</v>
      </c>
      <c r="D11" s="2">
        <f t="shared" si="0"/>
        <v>0</v>
      </c>
      <c r="E11" s="2">
        <f t="shared" si="0"/>
        <v>0</v>
      </c>
      <c r="F11" s="2">
        <f t="shared" si="0"/>
        <v>0</v>
      </c>
      <c r="G11" s="2">
        <f t="shared" si="0"/>
        <v>0</v>
      </c>
      <c r="H11" s="2">
        <f t="shared" si="1"/>
        <v>0</v>
      </c>
      <c r="L11" s="82"/>
    </row>
    <row r="12" spans="1:12" x14ac:dyDescent="0.25">
      <c r="A12" s="1" t="s">
        <v>1</v>
      </c>
      <c r="B12" s="15"/>
      <c r="C12" s="2">
        <v>0</v>
      </c>
      <c r="D12" s="2">
        <f t="shared" si="0"/>
        <v>0</v>
      </c>
      <c r="E12" s="2">
        <f t="shared" si="0"/>
        <v>0</v>
      </c>
      <c r="F12" s="2">
        <f t="shared" si="0"/>
        <v>0</v>
      </c>
      <c r="G12" s="2">
        <f t="shared" si="0"/>
        <v>0</v>
      </c>
      <c r="H12" s="2">
        <f t="shared" si="1"/>
        <v>0</v>
      </c>
    </row>
    <row r="13" spans="1:12" x14ac:dyDescent="0.25">
      <c r="A13" s="1" t="s">
        <v>1</v>
      </c>
      <c r="B13" s="15"/>
      <c r="C13" s="2">
        <v>0</v>
      </c>
      <c r="D13" s="2">
        <f t="shared" si="0"/>
        <v>0</v>
      </c>
      <c r="E13" s="2">
        <f t="shared" si="0"/>
        <v>0</v>
      </c>
      <c r="F13" s="2">
        <f t="shared" si="0"/>
        <v>0</v>
      </c>
      <c r="G13" s="2">
        <f t="shared" si="0"/>
        <v>0</v>
      </c>
      <c r="H13" s="2">
        <f t="shared" si="1"/>
        <v>0</v>
      </c>
    </row>
    <row r="14" spans="1:12" x14ac:dyDescent="0.25">
      <c r="A14" s="1" t="s">
        <v>1</v>
      </c>
      <c r="B14" s="15"/>
      <c r="C14" s="2">
        <v>0</v>
      </c>
      <c r="D14" s="2">
        <f t="shared" si="0"/>
        <v>0</v>
      </c>
      <c r="E14" s="2">
        <f t="shared" si="0"/>
        <v>0</v>
      </c>
      <c r="F14" s="2">
        <f t="shared" si="0"/>
        <v>0</v>
      </c>
      <c r="G14" s="2">
        <f t="shared" si="0"/>
        <v>0</v>
      </c>
      <c r="H14" s="2">
        <f t="shared" si="1"/>
        <v>0</v>
      </c>
    </row>
    <row r="15" spans="1:12" s="67" customFormat="1" x14ac:dyDescent="0.25">
      <c r="A15" s="45" t="s">
        <v>2</v>
      </c>
      <c r="B15" s="46"/>
      <c r="C15" s="37">
        <f>SUM(C9:C14)</f>
        <v>0</v>
      </c>
      <c r="D15" s="37">
        <f>SUM(D9:D14)</f>
        <v>0</v>
      </c>
      <c r="E15" s="37">
        <f>SUM(E9:E14)</f>
        <v>0</v>
      </c>
      <c r="F15" s="37">
        <f>SUM(F9:F14)</f>
        <v>0</v>
      </c>
      <c r="G15" s="37">
        <f>SUM(G9:G14)</f>
        <v>0</v>
      </c>
      <c r="H15" s="2">
        <f t="shared" si="1"/>
        <v>0</v>
      </c>
      <c r="I15" s="72">
        <f>SUM(H9:H14)</f>
        <v>0</v>
      </c>
    </row>
    <row r="16" spans="1:12" s="71" customFormat="1" x14ac:dyDescent="0.25">
      <c r="A16" s="47" t="s">
        <v>17</v>
      </c>
      <c r="B16" s="48"/>
      <c r="C16" s="38"/>
      <c r="D16" s="38"/>
      <c r="E16" s="38"/>
      <c r="F16" s="38"/>
      <c r="G16" s="38"/>
      <c r="H16" s="38"/>
    </row>
    <row r="17" spans="1:9" x14ac:dyDescent="0.25">
      <c r="A17" s="1" t="s">
        <v>18</v>
      </c>
      <c r="B17" s="15"/>
      <c r="C17" s="2">
        <v>0</v>
      </c>
      <c r="D17" s="2">
        <f t="shared" ref="D17:G19" si="2">C17*1.025</f>
        <v>0</v>
      </c>
      <c r="E17" s="2">
        <f t="shared" si="2"/>
        <v>0</v>
      </c>
      <c r="F17" s="2">
        <f t="shared" si="2"/>
        <v>0</v>
      </c>
      <c r="G17" s="2">
        <f t="shared" si="2"/>
        <v>0</v>
      </c>
      <c r="H17" s="2">
        <f t="shared" ref="H17:H26" si="3">SUM(C17:G17)</f>
        <v>0</v>
      </c>
    </row>
    <row r="18" spans="1:9" x14ac:dyDescent="0.25">
      <c r="A18" s="1" t="s">
        <v>18</v>
      </c>
      <c r="B18" s="15"/>
      <c r="C18" s="2">
        <v>0</v>
      </c>
      <c r="D18" s="2">
        <f t="shared" si="2"/>
        <v>0</v>
      </c>
      <c r="E18" s="2">
        <f t="shared" si="2"/>
        <v>0</v>
      </c>
      <c r="F18" s="2">
        <f t="shared" si="2"/>
        <v>0</v>
      </c>
      <c r="G18" s="2">
        <f t="shared" si="2"/>
        <v>0</v>
      </c>
      <c r="H18" s="2">
        <f t="shared" si="3"/>
        <v>0</v>
      </c>
    </row>
    <row r="19" spans="1:9" x14ac:dyDescent="0.25">
      <c r="A19" s="1" t="s">
        <v>18</v>
      </c>
      <c r="B19" s="15"/>
      <c r="C19" s="2">
        <v>0</v>
      </c>
      <c r="D19" s="2">
        <f t="shared" si="2"/>
        <v>0</v>
      </c>
      <c r="E19" s="2">
        <f t="shared" si="2"/>
        <v>0</v>
      </c>
      <c r="F19" s="2">
        <f t="shared" si="2"/>
        <v>0</v>
      </c>
      <c r="G19" s="2">
        <f t="shared" si="2"/>
        <v>0</v>
      </c>
      <c r="H19" s="2">
        <f t="shared" si="3"/>
        <v>0</v>
      </c>
    </row>
    <row r="20" spans="1:9" x14ac:dyDescent="0.25">
      <c r="A20" s="1" t="s">
        <v>3</v>
      </c>
      <c r="B20" s="15"/>
      <c r="C20" s="2">
        <v>0</v>
      </c>
      <c r="D20" s="2">
        <v>0</v>
      </c>
      <c r="E20" s="2">
        <v>0</v>
      </c>
      <c r="F20" s="2">
        <v>0</v>
      </c>
      <c r="G20" s="2">
        <v>0</v>
      </c>
      <c r="H20" s="2">
        <f t="shared" si="3"/>
        <v>0</v>
      </c>
    </row>
    <row r="21" spans="1:9" x14ac:dyDescent="0.25">
      <c r="A21" s="1" t="s">
        <v>3</v>
      </c>
      <c r="B21" s="15"/>
      <c r="C21" s="2">
        <v>0</v>
      </c>
      <c r="D21" s="2">
        <v>0</v>
      </c>
      <c r="E21" s="2">
        <v>0</v>
      </c>
      <c r="F21" s="2">
        <v>0</v>
      </c>
      <c r="G21" s="2">
        <v>0</v>
      </c>
      <c r="H21" s="2">
        <f t="shared" si="3"/>
        <v>0</v>
      </c>
    </row>
    <row r="22" spans="1:9" x14ac:dyDescent="0.25">
      <c r="A22" s="1" t="s">
        <v>28</v>
      </c>
      <c r="B22" s="15"/>
      <c r="C22" s="2">
        <v>0</v>
      </c>
      <c r="D22" s="2">
        <v>0</v>
      </c>
      <c r="E22" s="2">
        <v>0</v>
      </c>
      <c r="F22" s="2">
        <v>0</v>
      </c>
      <c r="G22" s="2">
        <v>0</v>
      </c>
      <c r="H22" s="2">
        <f t="shared" si="3"/>
        <v>0</v>
      </c>
    </row>
    <row r="23" spans="1:9" x14ac:dyDescent="0.25">
      <c r="A23" s="1" t="s">
        <v>29</v>
      </c>
      <c r="B23" s="15"/>
      <c r="C23" s="2">
        <v>0</v>
      </c>
      <c r="D23" s="2">
        <v>0</v>
      </c>
      <c r="E23" s="2">
        <v>0</v>
      </c>
      <c r="F23" s="2">
        <v>0</v>
      </c>
      <c r="G23" s="2">
        <v>0</v>
      </c>
      <c r="H23" s="2">
        <f t="shared" si="3"/>
        <v>0</v>
      </c>
    </row>
    <row r="24" spans="1:9" x14ac:dyDescent="0.25">
      <c r="A24" s="1" t="s">
        <v>56</v>
      </c>
      <c r="B24" s="15"/>
      <c r="C24" s="2">
        <v>0</v>
      </c>
      <c r="D24" s="2">
        <v>0</v>
      </c>
      <c r="E24" s="2">
        <v>0</v>
      </c>
      <c r="F24" s="2">
        <v>0</v>
      </c>
      <c r="G24" s="2">
        <v>0</v>
      </c>
      <c r="H24" s="2">
        <f t="shared" si="3"/>
        <v>0</v>
      </c>
    </row>
    <row r="25" spans="1:9" x14ac:dyDescent="0.25">
      <c r="A25" s="49" t="s">
        <v>4</v>
      </c>
      <c r="B25" s="50"/>
      <c r="C25" s="8">
        <f>SUM(C17:C24)</f>
        <v>0</v>
      </c>
      <c r="D25" s="8">
        <f>SUM(D17:D24)</f>
        <v>0</v>
      </c>
      <c r="E25" s="8">
        <f>SUM(E17:E24)</f>
        <v>0</v>
      </c>
      <c r="F25" s="8">
        <f>SUM(F17:F24)</f>
        <v>0</v>
      </c>
      <c r="G25" s="8">
        <f>SUM(G17:G24)</f>
        <v>0</v>
      </c>
      <c r="H25" s="2">
        <f t="shared" si="3"/>
        <v>0</v>
      </c>
      <c r="I25" s="73">
        <f>SUM(H17:H24)</f>
        <v>0</v>
      </c>
    </row>
    <row r="26" spans="1:9" x14ac:dyDescent="0.25">
      <c r="A26" s="49" t="s">
        <v>5</v>
      </c>
      <c r="B26" s="50"/>
      <c r="C26" s="8">
        <f>SUM(C15,C25)</f>
        <v>0</v>
      </c>
      <c r="D26" s="8">
        <f>SUM(D15,D25)</f>
        <v>0</v>
      </c>
      <c r="E26" s="8">
        <f>SUM(E15,E25)</f>
        <v>0</v>
      </c>
      <c r="F26" s="8">
        <f>SUM(F15,F25)</f>
        <v>0</v>
      </c>
      <c r="G26" s="8">
        <f>SUM(G15,G25)</f>
        <v>0</v>
      </c>
      <c r="H26" s="2">
        <f t="shared" si="3"/>
        <v>0</v>
      </c>
      <c r="I26" s="73">
        <f>SUM(H15,H25)</f>
        <v>0</v>
      </c>
    </row>
    <row r="27" spans="1:9" s="71" customFormat="1" x14ac:dyDescent="0.25">
      <c r="A27" s="47" t="s">
        <v>36</v>
      </c>
      <c r="B27" s="51"/>
      <c r="C27" s="38"/>
      <c r="D27" s="38"/>
      <c r="E27" s="38"/>
      <c r="F27" s="38"/>
      <c r="G27" s="38"/>
      <c r="H27" s="38"/>
    </row>
    <row r="28" spans="1:9" x14ac:dyDescent="0.25">
      <c r="A28" s="1" t="s">
        <v>57</v>
      </c>
      <c r="B28" s="33"/>
      <c r="C28" s="8">
        <f>SUM(C9:C11,C23)*0.281</f>
        <v>0</v>
      </c>
      <c r="D28" s="8">
        <f>SUM(D9:D11,D23)*0.281</f>
        <v>0</v>
      </c>
      <c r="E28" s="8">
        <f>SUM(E9:E11,E23)*0.281</f>
        <v>0</v>
      </c>
      <c r="F28" s="8">
        <f>SUM(F9:F11,F23)*0.281</f>
        <v>0</v>
      </c>
      <c r="G28" s="8">
        <f>SUM(G9:G11,G23)*0.281</f>
        <v>0</v>
      </c>
      <c r="H28" s="2">
        <f t="shared" ref="H28:H34" si="4">SUM(C28:G28)</f>
        <v>0</v>
      </c>
    </row>
    <row r="29" spans="1:9" x14ac:dyDescent="0.25">
      <c r="A29" s="1" t="s">
        <v>58</v>
      </c>
      <c r="B29" s="33"/>
      <c r="C29" s="8">
        <f>SUM(C12:C14,C24)*0.092</f>
        <v>0</v>
      </c>
      <c r="D29" s="8">
        <f>SUM(D12:D14,D24)*0.092</f>
        <v>0</v>
      </c>
      <c r="E29" s="8">
        <f>SUM(E12:E14,E24)*0.092</f>
        <v>0</v>
      </c>
      <c r="F29" s="8">
        <f>SUM(F12:F14,F24)*0.092</f>
        <v>0</v>
      </c>
      <c r="G29" s="8">
        <f>SUM(G12:G14,G24)*0.092</f>
        <v>0</v>
      </c>
      <c r="H29" s="2">
        <f t="shared" si="4"/>
        <v>0</v>
      </c>
    </row>
    <row r="30" spans="1:9" x14ac:dyDescent="0.25">
      <c r="A30" s="1" t="s">
        <v>59</v>
      </c>
      <c r="B30" s="33"/>
      <c r="C30" s="8">
        <f>SUM(C17:C21)*0.011</f>
        <v>0</v>
      </c>
      <c r="D30" s="8">
        <f>SUM(D17:D21)*0.011</f>
        <v>0</v>
      </c>
      <c r="E30" s="8">
        <f>SUM(E17:E21)*0.011</f>
        <v>0</v>
      </c>
      <c r="F30" s="8">
        <f>SUM(F17:F21)*0.011</f>
        <v>0</v>
      </c>
      <c r="G30" s="8">
        <f>SUM(G17:G21)*0.011</f>
        <v>0</v>
      </c>
      <c r="H30" s="2">
        <f t="shared" si="4"/>
        <v>0</v>
      </c>
    </row>
    <row r="31" spans="1:9" x14ac:dyDescent="0.25">
      <c r="A31" s="1" t="s">
        <v>60</v>
      </c>
      <c r="B31" s="33"/>
      <c r="C31" s="8">
        <f>SUM(C22)*0.148</f>
        <v>0</v>
      </c>
      <c r="D31" s="8">
        <f>SUM(D22)*0.148</f>
        <v>0</v>
      </c>
      <c r="E31" s="8">
        <f>SUM(E22)*0.148</f>
        <v>0</v>
      </c>
      <c r="F31" s="8">
        <f>SUM(F22)*0.148</f>
        <v>0</v>
      </c>
      <c r="G31" s="8">
        <f>SUM(G22)*0.148</f>
        <v>0</v>
      </c>
      <c r="H31" s="2">
        <f t="shared" si="4"/>
        <v>0</v>
      </c>
    </row>
    <row r="32" spans="1:9" s="67" customFormat="1" x14ac:dyDescent="0.25">
      <c r="A32" s="52" t="s">
        <v>6</v>
      </c>
      <c r="B32" s="53"/>
      <c r="C32" s="74">
        <f>SUM(C28:C31)</f>
        <v>0</v>
      </c>
      <c r="D32" s="74">
        <f>SUM(D28:D31)</f>
        <v>0</v>
      </c>
      <c r="E32" s="74">
        <f>SUM(E28:E31)</f>
        <v>0</v>
      </c>
      <c r="F32" s="74">
        <f>SUM(F28:F31)</f>
        <v>0</v>
      </c>
      <c r="G32" s="74">
        <f>SUM(G28:G31)</f>
        <v>0</v>
      </c>
      <c r="H32" s="2">
        <f t="shared" si="4"/>
        <v>0</v>
      </c>
      <c r="I32" s="72">
        <f>SUM(H28:H31)</f>
        <v>0</v>
      </c>
    </row>
    <row r="33" spans="1:9" x14ac:dyDescent="0.25">
      <c r="A33" s="76" t="s">
        <v>7</v>
      </c>
      <c r="B33" s="40"/>
      <c r="C33" s="39">
        <f>SUM(C26,C32)</f>
        <v>0</v>
      </c>
      <c r="D33" s="39">
        <f>SUM(D26,D32)</f>
        <v>0</v>
      </c>
      <c r="E33" s="39">
        <f>SUM(E26,E32)</f>
        <v>0</v>
      </c>
      <c r="F33" s="39">
        <f>SUM(F26,F32)</f>
        <v>0</v>
      </c>
      <c r="G33" s="39">
        <f>SUM(G26,G32)</f>
        <v>0</v>
      </c>
      <c r="H33" s="4">
        <f t="shared" si="4"/>
        <v>0</v>
      </c>
      <c r="I33" s="73">
        <f>SUM(H26,H32)</f>
        <v>0</v>
      </c>
    </row>
    <row r="34" spans="1:9" x14ac:dyDescent="0.25">
      <c r="A34" s="3" t="s">
        <v>52</v>
      </c>
      <c r="B34" s="40"/>
      <c r="C34" s="40">
        <v>0</v>
      </c>
      <c r="D34" s="40">
        <v>0</v>
      </c>
      <c r="E34" s="40">
        <v>0</v>
      </c>
      <c r="F34" s="40">
        <v>0</v>
      </c>
      <c r="G34" s="40">
        <v>0</v>
      </c>
      <c r="H34" s="4">
        <f t="shared" si="4"/>
        <v>0</v>
      </c>
    </row>
    <row r="35" spans="1:9" x14ac:dyDescent="0.25">
      <c r="A35" s="11" t="s">
        <v>37</v>
      </c>
      <c r="B35" s="54"/>
      <c r="C35" s="41"/>
      <c r="D35" s="41"/>
      <c r="E35" s="41"/>
      <c r="F35" s="41"/>
      <c r="G35" s="41"/>
      <c r="H35" s="12"/>
    </row>
    <row r="36" spans="1:9" x14ac:dyDescent="0.25">
      <c r="A36" s="6" t="s">
        <v>19</v>
      </c>
      <c r="B36" s="53"/>
      <c r="C36" s="33">
        <v>0</v>
      </c>
      <c r="D36" s="33">
        <v>0</v>
      </c>
      <c r="E36" s="33">
        <v>0</v>
      </c>
      <c r="F36" s="33">
        <v>0</v>
      </c>
      <c r="G36" s="33">
        <v>0</v>
      </c>
      <c r="H36" s="2">
        <f>SUM(C36:G36)</f>
        <v>0</v>
      </c>
    </row>
    <row r="37" spans="1:9" x14ac:dyDescent="0.25">
      <c r="A37" s="55" t="s">
        <v>20</v>
      </c>
      <c r="B37" s="53"/>
      <c r="C37" s="33">
        <v>0</v>
      </c>
      <c r="D37" s="33">
        <v>0</v>
      </c>
      <c r="E37" s="33">
        <v>0</v>
      </c>
      <c r="F37" s="33">
        <v>0</v>
      </c>
      <c r="G37" s="33">
        <v>0</v>
      </c>
      <c r="H37" s="2">
        <f>SUM(C37:G37)</f>
        <v>0</v>
      </c>
    </row>
    <row r="38" spans="1:9" s="67" customFormat="1" x14ac:dyDescent="0.25">
      <c r="A38" s="56" t="s">
        <v>21</v>
      </c>
      <c r="B38" s="40"/>
      <c r="C38" s="40">
        <f>SUM(C36:C37)</f>
        <v>0</v>
      </c>
      <c r="D38" s="40">
        <f>SUM(D36:D37)</f>
        <v>0</v>
      </c>
      <c r="E38" s="40">
        <f>SUM(E36:E37)</f>
        <v>0</v>
      </c>
      <c r="F38" s="40">
        <f>SUM(F36:F37)</f>
        <v>0</v>
      </c>
      <c r="G38" s="40">
        <f>SUM(G36:G37)</f>
        <v>0</v>
      </c>
      <c r="H38" s="40">
        <f>+SUM(C38:G38)</f>
        <v>0</v>
      </c>
      <c r="I38" s="72">
        <f>SUM(H36:H37)</f>
        <v>0</v>
      </c>
    </row>
    <row r="39" spans="1:9" x14ac:dyDescent="0.25">
      <c r="A39" s="11" t="s">
        <v>38</v>
      </c>
      <c r="B39" s="57"/>
      <c r="C39" s="41"/>
      <c r="D39" s="41"/>
      <c r="E39" s="41"/>
      <c r="F39" s="41"/>
      <c r="G39" s="41"/>
      <c r="H39" s="12"/>
    </row>
    <row r="40" spans="1:9" x14ac:dyDescent="0.25">
      <c r="A40" s="9" t="s">
        <v>22</v>
      </c>
      <c r="B40" s="58"/>
      <c r="C40" s="42">
        <v>0</v>
      </c>
      <c r="D40" s="42">
        <v>0</v>
      </c>
      <c r="E40" s="42">
        <v>0</v>
      </c>
      <c r="F40" s="42">
        <v>0</v>
      </c>
      <c r="G40" s="42">
        <v>0</v>
      </c>
      <c r="H40" s="2">
        <f>SUM(B40:G40)</f>
        <v>0</v>
      </c>
    </row>
    <row r="41" spans="1:9" x14ac:dyDescent="0.25">
      <c r="A41" s="9" t="s">
        <v>23</v>
      </c>
      <c r="B41" s="58"/>
      <c r="C41" s="42">
        <v>0</v>
      </c>
      <c r="D41" s="42">
        <v>0</v>
      </c>
      <c r="E41" s="42">
        <v>0</v>
      </c>
      <c r="F41" s="42">
        <v>0</v>
      </c>
      <c r="G41" s="42">
        <v>0</v>
      </c>
      <c r="H41" s="2">
        <f>SUM(B41:G41)</f>
        <v>0</v>
      </c>
    </row>
    <row r="42" spans="1:9" x14ac:dyDescent="0.25">
      <c r="A42" s="9" t="s">
        <v>24</v>
      </c>
      <c r="B42" s="58"/>
      <c r="C42" s="42">
        <v>0</v>
      </c>
      <c r="D42" s="42">
        <v>0</v>
      </c>
      <c r="E42" s="42">
        <v>0</v>
      </c>
      <c r="F42" s="42">
        <v>0</v>
      </c>
      <c r="G42" s="42">
        <v>0</v>
      </c>
      <c r="H42" s="2">
        <f>SUM(B42:G42)</f>
        <v>0</v>
      </c>
    </row>
    <row r="43" spans="1:9" x14ac:dyDescent="0.25">
      <c r="A43" s="9" t="s">
        <v>25</v>
      </c>
      <c r="B43" s="58"/>
      <c r="C43" s="42">
        <v>0</v>
      </c>
      <c r="D43" s="42">
        <v>0</v>
      </c>
      <c r="E43" s="42">
        <v>0</v>
      </c>
      <c r="F43" s="42">
        <v>0</v>
      </c>
      <c r="G43" s="42">
        <v>0</v>
      </c>
      <c r="H43" s="2">
        <f>SUM(B43:G43)</f>
        <v>0</v>
      </c>
    </row>
    <row r="44" spans="1:9" s="67" customFormat="1" x14ac:dyDescent="0.25">
      <c r="A44" s="10" t="s">
        <v>43</v>
      </c>
      <c r="B44" s="40"/>
      <c r="C44" s="40">
        <f>SUM(C40:C43)</f>
        <v>0</v>
      </c>
      <c r="D44" s="40">
        <f>SUM(D40:D43)</f>
        <v>0</v>
      </c>
      <c r="E44" s="40">
        <f>SUM(E40:E43)</f>
        <v>0</v>
      </c>
      <c r="F44" s="40">
        <f>SUM(F40:F43)</f>
        <v>0</v>
      </c>
      <c r="G44" s="40">
        <f>SUM(G40:G43)</f>
        <v>0</v>
      </c>
      <c r="H44" s="40">
        <f>SUM(C44:G44)</f>
        <v>0</v>
      </c>
      <c r="I44" s="72"/>
    </row>
    <row r="45" spans="1:9" x14ac:dyDescent="0.25">
      <c r="A45" s="59" t="s">
        <v>39</v>
      </c>
      <c r="B45" s="57"/>
      <c r="C45" s="38"/>
      <c r="D45" s="38"/>
      <c r="E45" s="38"/>
      <c r="F45" s="38"/>
      <c r="G45" s="38"/>
      <c r="H45" s="38"/>
    </row>
    <row r="46" spans="1:9" x14ac:dyDescent="0.25">
      <c r="A46" s="3" t="s">
        <v>10</v>
      </c>
      <c r="B46" s="58"/>
      <c r="C46" s="33">
        <v>0</v>
      </c>
      <c r="D46" s="33">
        <v>0</v>
      </c>
      <c r="E46" s="33">
        <v>0</v>
      </c>
      <c r="F46" s="33">
        <v>0</v>
      </c>
      <c r="G46" s="33">
        <v>0</v>
      </c>
      <c r="H46" s="2">
        <f t="shared" ref="H46:H59" si="5">SUM(C46:G46)</f>
        <v>0</v>
      </c>
    </row>
    <row r="47" spans="1:9" x14ac:dyDescent="0.25">
      <c r="A47" s="3" t="s">
        <v>11</v>
      </c>
      <c r="B47" s="58"/>
      <c r="C47" s="33">
        <v>0</v>
      </c>
      <c r="D47" s="33">
        <v>0</v>
      </c>
      <c r="E47" s="33">
        <v>0</v>
      </c>
      <c r="F47" s="33">
        <v>0</v>
      </c>
      <c r="G47" s="33">
        <v>0</v>
      </c>
      <c r="H47" s="2">
        <f t="shared" si="5"/>
        <v>0</v>
      </c>
    </row>
    <row r="48" spans="1:9" x14ac:dyDescent="0.25">
      <c r="A48" s="3" t="s">
        <v>8</v>
      </c>
      <c r="B48" s="58"/>
      <c r="C48" s="33">
        <v>0</v>
      </c>
      <c r="D48" s="33">
        <v>0</v>
      </c>
      <c r="E48" s="33">
        <v>0</v>
      </c>
      <c r="F48" s="33">
        <v>0</v>
      </c>
      <c r="G48" s="33">
        <v>0</v>
      </c>
      <c r="H48" s="2">
        <f t="shared" si="5"/>
        <v>0</v>
      </c>
    </row>
    <row r="49" spans="1:9" x14ac:dyDescent="0.25">
      <c r="A49" s="3" t="s">
        <v>12</v>
      </c>
      <c r="B49" s="58"/>
      <c r="C49" s="33">
        <v>0</v>
      </c>
      <c r="D49" s="33">
        <v>0</v>
      </c>
      <c r="E49" s="33">
        <v>0</v>
      </c>
      <c r="F49" s="33">
        <v>0</v>
      </c>
      <c r="G49" s="33">
        <v>0</v>
      </c>
      <c r="H49" s="2">
        <f t="shared" si="5"/>
        <v>0</v>
      </c>
    </row>
    <row r="50" spans="1:9" x14ac:dyDescent="0.25">
      <c r="A50" s="3" t="s">
        <v>51</v>
      </c>
      <c r="B50" s="58"/>
      <c r="C50" s="33">
        <v>0</v>
      </c>
      <c r="D50" s="33">
        <v>0</v>
      </c>
      <c r="E50" s="33">
        <v>0</v>
      </c>
      <c r="F50" s="33">
        <v>0</v>
      </c>
      <c r="G50" s="33">
        <v>0</v>
      </c>
      <c r="H50" s="2">
        <f t="shared" si="5"/>
        <v>0</v>
      </c>
    </row>
    <row r="51" spans="1:9" x14ac:dyDescent="0.25">
      <c r="A51" s="3" t="s">
        <v>13</v>
      </c>
      <c r="B51" s="58"/>
      <c r="C51" s="33">
        <v>0</v>
      </c>
      <c r="D51" s="33">
        <v>0</v>
      </c>
      <c r="E51" s="33">
        <v>0</v>
      </c>
      <c r="F51" s="33">
        <v>0</v>
      </c>
      <c r="G51" s="33">
        <v>0</v>
      </c>
      <c r="H51" s="2">
        <f t="shared" si="5"/>
        <v>0</v>
      </c>
    </row>
    <row r="52" spans="1:9" x14ac:dyDescent="0.25">
      <c r="A52" s="3" t="s">
        <v>14</v>
      </c>
      <c r="B52" s="58"/>
      <c r="C52" s="33">
        <v>0</v>
      </c>
      <c r="D52" s="33">
        <v>0</v>
      </c>
      <c r="E52" s="33">
        <v>0</v>
      </c>
      <c r="F52" s="33">
        <v>0</v>
      </c>
      <c r="G52" s="33">
        <v>0</v>
      </c>
      <c r="H52" s="2">
        <f t="shared" si="5"/>
        <v>0</v>
      </c>
    </row>
    <row r="53" spans="1:9" x14ac:dyDescent="0.25">
      <c r="A53" s="3" t="s">
        <v>15</v>
      </c>
      <c r="C53" s="33">
        <v>0</v>
      </c>
      <c r="D53" s="33">
        <v>0</v>
      </c>
      <c r="E53" s="33">
        <v>0</v>
      </c>
      <c r="F53" s="33">
        <v>0</v>
      </c>
      <c r="G53" s="33">
        <v>0</v>
      </c>
      <c r="H53" s="2">
        <f t="shared" si="5"/>
        <v>0</v>
      </c>
    </row>
    <row r="54" spans="1:9" x14ac:dyDescent="0.25">
      <c r="A54" s="3" t="s">
        <v>30</v>
      </c>
      <c r="C54" s="33">
        <v>0</v>
      </c>
      <c r="D54" s="33">
        <v>0</v>
      </c>
      <c r="E54" s="33">
        <v>0</v>
      </c>
      <c r="F54" s="33">
        <v>0</v>
      </c>
      <c r="G54" s="33">
        <v>0</v>
      </c>
      <c r="H54" s="2">
        <f t="shared" si="5"/>
        <v>0</v>
      </c>
    </row>
    <row r="55" spans="1:9" s="68" customFormat="1" ht="12.75" x14ac:dyDescent="0.2">
      <c r="A55" s="77" t="s">
        <v>50</v>
      </c>
      <c r="C55" s="69">
        <f>SUM(C51:C54)</f>
        <v>0</v>
      </c>
      <c r="D55" s="69">
        <f>SUM(D51:D54)</f>
        <v>0</v>
      </c>
      <c r="E55" s="69">
        <f>SUM(E51:E54)</f>
        <v>0</v>
      </c>
      <c r="F55" s="69">
        <f>SUM(F51:F54)</f>
        <v>0</v>
      </c>
      <c r="G55" s="69">
        <f>SUM(G51:G54)</f>
        <v>0</v>
      </c>
      <c r="H55" s="70">
        <f t="shared" si="5"/>
        <v>0</v>
      </c>
    </row>
    <row r="56" spans="1:9" ht="15.75" customHeight="1" x14ac:dyDescent="0.25">
      <c r="A56" s="3" t="s">
        <v>53</v>
      </c>
      <c r="B56" s="58"/>
      <c r="C56" s="73">
        <v>0</v>
      </c>
      <c r="D56" s="73">
        <f>C56*1.03</f>
        <v>0</v>
      </c>
      <c r="E56" s="73">
        <f>D56*1.03</f>
        <v>0</v>
      </c>
      <c r="F56" s="73">
        <f>E56*1.03</f>
        <v>0</v>
      </c>
      <c r="G56" s="73">
        <f>F56*1.03</f>
        <v>0</v>
      </c>
      <c r="H56" s="79">
        <f>SUM(C56:G56)</f>
        <v>0</v>
      </c>
    </row>
    <row r="57" spans="1:9" x14ac:dyDescent="0.25">
      <c r="A57" s="75" t="s">
        <v>55</v>
      </c>
      <c r="C57" s="81">
        <v>0</v>
      </c>
      <c r="D57" s="81">
        <v>0</v>
      </c>
      <c r="E57" s="81">
        <v>0</v>
      </c>
      <c r="F57" s="81">
        <v>0</v>
      </c>
      <c r="G57" s="81">
        <v>0</v>
      </c>
      <c r="H57" s="79">
        <f>SUM(C57:G57)</f>
        <v>0</v>
      </c>
    </row>
    <row r="58" spans="1:9" x14ac:dyDescent="0.25">
      <c r="A58" s="78" t="s">
        <v>54</v>
      </c>
      <c r="C58" s="3">
        <f>SUM(C56:C57)</f>
        <v>0</v>
      </c>
      <c r="D58" s="3">
        <f>SUM(D56:D57)</f>
        <v>0</v>
      </c>
      <c r="E58" s="3">
        <f>SUM(E56:E57)</f>
        <v>0</v>
      </c>
      <c r="F58" s="3">
        <f>SUM(F56:F57)</f>
        <v>0</v>
      </c>
      <c r="G58" s="3">
        <f>SUM(G56:G57)</f>
        <v>0</v>
      </c>
      <c r="H58" s="80">
        <f t="shared" si="5"/>
        <v>0</v>
      </c>
    </row>
    <row r="59" spans="1:9" s="67" customFormat="1" ht="15.75" customHeight="1" x14ac:dyDescent="0.25">
      <c r="A59" s="7" t="s">
        <v>27</v>
      </c>
      <c r="B59" s="60"/>
      <c r="C59" s="36">
        <f>SUM(C46:C50,C55,C58)</f>
        <v>0</v>
      </c>
      <c r="D59" s="36">
        <f>SUM(D46:D50,D55,D58)</f>
        <v>0</v>
      </c>
      <c r="E59" s="36">
        <f>SUM(E46:E50,E55,E58)</f>
        <v>0</v>
      </c>
      <c r="F59" s="36">
        <f>SUM(F46:F50,F55,F58)</f>
        <v>0</v>
      </c>
      <c r="G59" s="36">
        <f>SUM(G46:G50,G55,G58)</f>
        <v>0</v>
      </c>
      <c r="H59" s="36">
        <f t="shared" si="5"/>
        <v>0</v>
      </c>
    </row>
    <row r="60" spans="1:9" x14ac:dyDescent="0.25">
      <c r="A60" s="61" t="s">
        <v>40</v>
      </c>
      <c r="B60" s="57"/>
      <c r="C60" s="41">
        <f>SUM(C33,C34,C38,C44,C59)</f>
        <v>0</v>
      </c>
      <c r="D60" s="41">
        <f>SUM(D33,D34,D38,D44,D59)</f>
        <v>0</v>
      </c>
      <c r="E60" s="41">
        <f>SUM(E33,E34,E38,E44,E59)</f>
        <v>0</v>
      </c>
      <c r="F60" s="41">
        <f>SUM(F33,F34,F38,F44,F59)</f>
        <v>0</v>
      </c>
      <c r="G60" s="41">
        <f>SUM(G33,G34,G38,G44,G59)</f>
        <v>0</v>
      </c>
      <c r="H60" s="12">
        <f>SUM(B60:G60)</f>
        <v>0</v>
      </c>
      <c r="I60" s="73"/>
    </row>
    <row r="61" spans="1:9" ht="26.25" x14ac:dyDescent="0.25">
      <c r="A61" s="62" t="s">
        <v>61</v>
      </c>
      <c r="B61" s="43">
        <v>0.46</v>
      </c>
      <c r="C61" s="34">
        <f>C60-C56-C44-C34-C51+'ORSP Use Only'!D3-C52+'ORSP Use Only'!D5-C53+'ORSP Use Only'!D7-C54+'ORSP Use Only'!D9</f>
        <v>0</v>
      </c>
      <c r="D61" s="34">
        <f>D60-D56-D44-D34-D51+'ORSP Use Only'!E3-D52+'ORSP Use Only'!E5-D53+'ORSP Use Only'!E7-D54+'ORSP Use Only'!E9</f>
        <v>0</v>
      </c>
      <c r="E61" s="34">
        <f>E60-E56-E44-E34-E51+'ORSP Use Only'!F3-E52+'ORSP Use Only'!F5-E53+'ORSP Use Only'!F7-E54+'ORSP Use Only'!F9</f>
        <v>0</v>
      </c>
      <c r="F61" s="34">
        <f>F60-F56-F44-F34-F51+'ORSP Use Only'!G3-F52+'ORSP Use Only'!G5-F53+'ORSP Use Only'!G7-F54+'ORSP Use Only'!G9</f>
        <v>0</v>
      </c>
      <c r="G61" s="34">
        <f>G60-G56-G44-G34-G51+'ORSP Use Only'!H3-G52+'ORSP Use Only'!H5-G53+'ORSP Use Only'!H7-G54+'ORSP Use Only'!H9</f>
        <v>0</v>
      </c>
      <c r="H61" s="8">
        <f>SUM(C61:G61)</f>
        <v>0</v>
      </c>
      <c r="I61" s="73"/>
    </row>
    <row r="62" spans="1:9" x14ac:dyDescent="0.25">
      <c r="A62" s="63" t="s">
        <v>41</v>
      </c>
      <c r="B62" s="64"/>
      <c r="C62" s="5">
        <f>C61*$B$61</f>
        <v>0</v>
      </c>
      <c r="D62" s="5">
        <f>D61*$B$61</f>
        <v>0</v>
      </c>
      <c r="E62" s="5">
        <f>E61*$B$61</f>
        <v>0</v>
      </c>
      <c r="F62" s="5">
        <f>F61*$B$61</f>
        <v>0</v>
      </c>
      <c r="G62" s="5">
        <f>G61*$B$61</f>
        <v>0</v>
      </c>
      <c r="H62" s="5">
        <f>SUM(C62:G62)</f>
        <v>0</v>
      </c>
    </row>
    <row r="63" spans="1:9" ht="15.75" thickBot="1" x14ac:dyDescent="0.3">
      <c r="A63" s="65" t="s">
        <v>42</v>
      </c>
      <c r="B63" s="66"/>
      <c r="C63" s="35">
        <f>SUM(C60,C62)</f>
        <v>0</v>
      </c>
      <c r="D63" s="35">
        <f>SUM(D60,D62)</f>
        <v>0</v>
      </c>
      <c r="E63" s="35">
        <f>SUM(E60,E62)</f>
        <v>0</v>
      </c>
      <c r="F63" s="35">
        <f>SUM(F60,F62)</f>
        <v>0</v>
      </c>
      <c r="G63" s="35">
        <f>SUM(G60,G62)</f>
        <v>0</v>
      </c>
      <c r="H63" s="13">
        <f>SUM(C63:G63)</f>
        <v>0</v>
      </c>
      <c r="I63" s="73"/>
    </row>
    <row r="64" spans="1:9" ht="15.75" thickTop="1" x14ac:dyDescent="0.25"/>
  </sheetData>
  <sheetProtection algorithmName="SHA-512" hashValue="sZpE8Hn3LIiPqebUoFvIMo7bvTQ8534ryYfzkhzc5Ybv+QwKq9TD2MGnuPzgkpHPlvXGQqaYBpU8NWdQKtL8fA==" saltValue="wFzjcCrOFV3BYcKtNMPNow==" spinCount="100000" sheet="1" objects="1" scenarios="1"/>
  <mergeCells count="5">
    <mergeCell ref="B4:D4"/>
    <mergeCell ref="B5:D5"/>
    <mergeCell ref="C3:D3"/>
    <mergeCell ref="F3:G3"/>
    <mergeCell ref="B2:H2"/>
  </mergeCells>
  <printOptions headings="1" gridLines="1"/>
  <pageMargins left="0.7" right="0.7" top="0.75" bottom="0.75" header="0.3" footer="0.3"/>
  <pageSetup scale="59" orientation="landscape" r:id="rId1"/>
  <ignoredErrors>
    <ignoredError sqref="D17:H17 H62 D18:G19 C15 H9:I9 C26:G26 H28 C33:H34 I33 H36:I37 C38:H38 H40 C44:G44 H46 D15:G15 I10:I15 I26 H44" unlockedFormula="1"/>
    <ignoredError sqref="H55" formulaRange="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2A6F8-1D54-47F3-A2B6-2EC1BAFAFD35}">
  <dimension ref="A1:H9"/>
  <sheetViews>
    <sheetView topLeftCell="A2" workbookViewId="0">
      <selection activeCell="E39" sqref="E39"/>
    </sheetView>
  </sheetViews>
  <sheetFormatPr defaultRowHeight="15" x14ac:dyDescent="0.25"/>
  <cols>
    <col min="1" max="1" width="21.85546875" customWidth="1"/>
  </cols>
  <sheetData>
    <row r="1" spans="1:8" x14ac:dyDescent="0.25">
      <c r="A1" s="21" t="s">
        <v>45</v>
      </c>
      <c r="B1" s="22" t="s">
        <v>44</v>
      </c>
      <c r="C1" s="23"/>
      <c r="D1" s="23"/>
      <c r="E1" s="23"/>
      <c r="F1" s="23"/>
      <c r="G1" s="23"/>
      <c r="H1" s="24"/>
    </row>
    <row r="2" spans="1:8" x14ac:dyDescent="0.25">
      <c r="A2" s="25"/>
      <c r="D2">
        <f>IF('MSU Lead Budget'!C51&gt;25000,25000,'MSU Lead Budget'!C51)</f>
        <v>0</v>
      </c>
      <c r="E2">
        <f>IF('MSU Lead Budget'!C51+'MSU Lead Budget'!D51&gt;25000,(25000-'MSU Lead Budget'!C51),'MSU Lead Budget'!D51)</f>
        <v>0</v>
      </c>
      <c r="F2">
        <f>IF('MSU Lead Budget'!C51+'MSU Lead Budget'!D51+'MSU Lead Budget'!E51&gt;25000,(25000-('MSU Lead Budget'!C51+'MSU Lead Budget'!D51)),'MSU Lead Budget'!E51)</f>
        <v>0</v>
      </c>
      <c r="G2">
        <f>IF('MSU Lead Budget'!C51+'MSU Lead Budget'!D51+'MSU Lead Budget'!E51+'MSU Lead Budget'!F51&gt;25000,(25000-('MSU Lead Budget'!C51+'MSU Lead Budget'!D51+'MSU Lead Budget'!E51)),'MSU Lead Budget'!F51)</f>
        <v>0</v>
      </c>
      <c r="H2" s="16">
        <f>IF('MSU Lead Budget'!C51+'MSU Lead Budget'!D51+'MSU Lead Budget'!E51+'MSU Lead Budget'!F51+'MSU Lead Budget'!G51&gt;25000,(25000-('MSU Lead Budget'!C51+'MSU Lead Budget'!D51+'MSU Lead Budget'!E51+'MSU Lead Budget'!F51)),'MSU Lead Budget'!G51)</f>
        <v>0</v>
      </c>
    </row>
    <row r="3" spans="1:8" x14ac:dyDescent="0.25">
      <c r="A3" s="26" t="s">
        <v>46</v>
      </c>
      <c r="B3" s="27"/>
      <c r="C3" s="28"/>
      <c r="D3" s="17">
        <f>IF(D2&lt;0,0,D2)</f>
        <v>0</v>
      </c>
      <c r="E3" s="17">
        <f>IF(E2&lt;0,0,E2)</f>
        <v>0</v>
      </c>
      <c r="F3" s="17">
        <f>IF(F2&lt;0,0,F2)</f>
        <v>0</v>
      </c>
      <c r="G3" s="17">
        <f>IF(G2&lt;0,0,G2)</f>
        <v>0</v>
      </c>
      <c r="H3" s="18">
        <f>IF(H2&lt;0,0,H2)</f>
        <v>0</v>
      </c>
    </row>
    <row r="4" spans="1:8" x14ac:dyDescent="0.25">
      <c r="A4" s="29"/>
      <c r="C4" s="28"/>
      <c r="D4">
        <f>IF('MSU Lead Budget'!C52&gt;25000,25000,'MSU Lead Budget'!C52)</f>
        <v>0</v>
      </c>
      <c r="E4">
        <f>IF('MSU Lead Budget'!C52+'MSU Lead Budget'!D52&gt;25000,(25000-'MSU Lead Budget'!C52),'MSU Lead Budget'!D52)</f>
        <v>0</v>
      </c>
      <c r="F4">
        <f>IF('MSU Lead Budget'!C52+'MSU Lead Budget'!D52+'MSU Lead Budget'!E52&gt;25000,(25000-('MSU Lead Budget'!C52+'MSU Lead Budget'!D52)),'MSU Lead Budget'!E52)</f>
        <v>0</v>
      </c>
      <c r="G4">
        <f>IF('MSU Lead Budget'!C52+'MSU Lead Budget'!D52+'MSU Lead Budget'!E52+'MSU Lead Budget'!F52&gt;25000,(25000-('MSU Lead Budget'!C52+'MSU Lead Budget'!D52+'MSU Lead Budget'!E52)),'MSU Lead Budget'!F52)</f>
        <v>0</v>
      </c>
      <c r="H4" s="16">
        <f>IF('MSU Lead Budget'!C52+'MSU Lead Budget'!D52+'MSU Lead Budget'!E52+'MSU Lead Budget'!F52+'MSU Lead Budget'!G52&gt;25000,(25000-('MSU Lead Budget'!C52+'MSU Lead Budget'!D52+'MSU Lead Budget'!E52+'MSU Lead Budget'!F52)),'MSU Lead Budget'!G52)</f>
        <v>0</v>
      </c>
    </row>
    <row r="5" spans="1:8" x14ac:dyDescent="0.25">
      <c r="A5" s="26" t="s">
        <v>47</v>
      </c>
      <c r="B5" s="27"/>
      <c r="C5" s="28"/>
      <c r="D5" s="17">
        <f>IF(D4&lt;0,0,D4)</f>
        <v>0</v>
      </c>
      <c r="E5" s="17">
        <f>IF(E4&lt;0,0,E4)</f>
        <v>0</v>
      </c>
      <c r="F5" s="17">
        <f>IF(F4&lt;0,0,F4)</f>
        <v>0</v>
      </c>
      <c r="G5" s="17">
        <f>IF(G4&lt;0,0,G4)</f>
        <v>0</v>
      </c>
      <c r="H5" s="18">
        <f>IF(H4&lt;0,0,H4)</f>
        <v>0</v>
      </c>
    </row>
    <row r="6" spans="1:8" x14ac:dyDescent="0.25">
      <c r="A6" s="29"/>
      <c r="C6" s="28"/>
      <c r="D6">
        <f>IF('MSU Lead Budget'!C53&gt;25000,25000,'MSU Lead Budget'!C53)</f>
        <v>0</v>
      </c>
      <c r="E6">
        <f>IF('MSU Lead Budget'!C53+'MSU Lead Budget'!D53&gt;25000,(25000-'MSU Lead Budget'!C53),'MSU Lead Budget'!D53)</f>
        <v>0</v>
      </c>
      <c r="F6">
        <f>IF('MSU Lead Budget'!C53+'MSU Lead Budget'!D53+'MSU Lead Budget'!E53&gt;25000,(25000-('MSU Lead Budget'!C53+'MSU Lead Budget'!D53)),'MSU Lead Budget'!E53)</f>
        <v>0</v>
      </c>
      <c r="G6">
        <f>IF('MSU Lead Budget'!C53+'MSU Lead Budget'!D53+'MSU Lead Budget'!E53+'MSU Lead Budget'!F53&gt;25000,(25000-('MSU Lead Budget'!C53+'MSU Lead Budget'!D53+'MSU Lead Budget'!E53)),'MSU Lead Budget'!F53)</f>
        <v>0</v>
      </c>
      <c r="H6" s="16">
        <f>IF('MSU Lead Budget'!C53+'MSU Lead Budget'!D53+'MSU Lead Budget'!E53+'MSU Lead Budget'!F53+'MSU Lead Budget'!G53&gt;25000,(25000-('MSU Lead Budget'!C53+'MSU Lead Budget'!D53+'MSU Lead Budget'!E53+'MSU Lead Budget'!F53)),'MSU Lead Budget'!G53)</f>
        <v>0</v>
      </c>
    </row>
    <row r="7" spans="1:8" x14ac:dyDescent="0.25">
      <c r="A7" s="26" t="s">
        <v>48</v>
      </c>
      <c r="B7" s="27"/>
      <c r="C7" s="28"/>
      <c r="D7" s="17">
        <f>IF(D6&lt;0,0,D6)</f>
        <v>0</v>
      </c>
      <c r="E7" s="17">
        <f>IF(E6&lt;0,0,E6)</f>
        <v>0</v>
      </c>
      <c r="F7" s="17">
        <f>IF(F6&lt;0,0,F6)</f>
        <v>0</v>
      </c>
      <c r="G7" s="17">
        <f>IF(G6&lt;0,0,G6)</f>
        <v>0</v>
      </c>
      <c r="H7" s="18">
        <f>IF(H6&lt;0,0,H6)</f>
        <v>0</v>
      </c>
    </row>
    <row r="8" spans="1:8" x14ac:dyDescent="0.25">
      <c r="A8" s="29"/>
      <c r="C8" s="28"/>
      <c r="D8">
        <f>IF('MSU Lead Budget'!C54&gt;25000,25000,'MSU Lead Budget'!C54)</f>
        <v>0</v>
      </c>
      <c r="E8">
        <f>IF('MSU Lead Budget'!C54+'MSU Lead Budget'!D54&gt;25000,(25000-'MSU Lead Budget'!C54),'MSU Lead Budget'!D54)</f>
        <v>0</v>
      </c>
      <c r="F8">
        <f>IF('MSU Lead Budget'!C54+'MSU Lead Budget'!D54+'MSU Lead Budget'!E54&gt;25000,(25000-('MSU Lead Budget'!C54+'MSU Lead Budget'!D54)),'MSU Lead Budget'!E54)</f>
        <v>0</v>
      </c>
      <c r="G8">
        <f>IF('MSU Lead Budget'!C54+'MSU Lead Budget'!D54+'MSU Lead Budget'!E54+'MSU Lead Budget'!F54&gt;25000,(25000-('MSU Lead Budget'!C54+'MSU Lead Budget'!D54+'MSU Lead Budget'!E54)),'MSU Lead Budget'!F54)</f>
        <v>0</v>
      </c>
      <c r="H8" s="16">
        <f>IF('MSU Lead Budget'!C54+'MSU Lead Budget'!D54+'MSU Lead Budget'!E54+'MSU Lead Budget'!F54+'MSU Lead Budget'!G54&gt;25000,(25000-('MSU Lead Budget'!C54+'MSU Lead Budget'!D54+'MSU Lead Budget'!E54+'MSU Lead Budget'!F54)),'MSU Lead Budget'!G54)</f>
        <v>0</v>
      </c>
    </row>
    <row r="9" spans="1:8" x14ac:dyDescent="0.25">
      <c r="A9" s="30" t="s">
        <v>49</v>
      </c>
      <c r="B9" s="31"/>
      <c r="C9" s="32"/>
      <c r="D9" s="19">
        <f>IF(D8&lt;0,0,D8)</f>
        <v>0</v>
      </c>
      <c r="E9" s="19">
        <f>IF(E8&lt;0,0,E8)</f>
        <v>0</v>
      </c>
      <c r="F9" s="19">
        <f>IF(F8&lt;0,0,F8)</f>
        <v>0</v>
      </c>
      <c r="G9" s="19">
        <f>IF(G8&lt;0,0,G8)</f>
        <v>0</v>
      </c>
      <c r="H9" s="20">
        <f>IF(H8&lt;0,0,H8)</f>
        <v>0</v>
      </c>
    </row>
  </sheetData>
  <sheetProtection password="CF7A" sheet="1" objects="1" selectLockedCells="1" selectUnlockedCells="1"/>
  <pageMargins left="0.7" right="0.7" top="0.75" bottom="0.75" header="0.3" footer="0.3"/>
  <pageSetup orientation="portrait" horizontalDpi="1200" verticalDpi="12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MSU Lead Budget</vt:lpstr>
      <vt:lpstr>ORSP Use Only</vt:lpstr>
      <vt:lpstr>'MSU Lead Budget'!Print_Area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Ted Russo</cp:lastModifiedBy>
  <cp:lastPrinted>2025-05-27T19:51:14Z</cp:lastPrinted>
  <dcterms:created xsi:type="dcterms:W3CDTF">2010-06-28T18:29:15Z</dcterms:created>
  <dcterms:modified xsi:type="dcterms:W3CDTF">2026-08-06T13:43:46Z</dcterms:modified>
</cp:coreProperties>
</file>